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'DC33'!$A$1:$AA$56</definedName>
    <definedName name="_xlnm.Print_Area" localSheetId="11">'DC34'!$A$1:$AA$56</definedName>
    <definedName name="_xlnm.Print_Area" localSheetId="16">'DC35'!$A$1:$AA$56</definedName>
    <definedName name="_xlnm.Print_Area" localSheetId="22">'DC36'!$A$1:$AA$56</definedName>
    <definedName name="_xlnm.Print_Area" localSheetId="27">'DC47'!$A$1:$AA$56</definedName>
    <definedName name="_xlnm.Print_Area" localSheetId="1">'LIM331'!$A$1:$AA$56</definedName>
    <definedName name="_xlnm.Print_Area" localSheetId="2">'LIM332'!$A$1:$AA$56</definedName>
    <definedName name="_xlnm.Print_Area" localSheetId="3">'LIM333'!$A$1:$AA$56</definedName>
    <definedName name="_xlnm.Print_Area" localSheetId="4">'LIM334'!$A$1:$AA$56</definedName>
    <definedName name="_xlnm.Print_Area" localSheetId="5">'LIM335'!$A$1:$AA$56</definedName>
    <definedName name="_xlnm.Print_Area" localSheetId="7">'LIM341'!$A$1:$AA$56</definedName>
    <definedName name="_xlnm.Print_Area" localSheetId="8">'LIM343'!$A$1:$AA$56</definedName>
    <definedName name="_xlnm.Print_Area" localSheetId="9">'LIM344'!$A$1:$AA$56</definedName>
    <definedName name="_xlnm.Print_Area" localSheetId="10">'LIM345'!$A$1:$AA$56</definedName>
    <definedName name="_xlnm.Print_Area" localSheetId="12">'LIM351'!$A$1:$AA$56</definedName>
    <definedName name="_xlnm.Print_Area" localSheetId="13">'LIM353'!$A$1:$AA$56</definedName>
    <definedName name="_xlnm.Print_Area" localSheetId="14">'LIM354'!$A$1:$AA$56</definedName>
    <definedName name="_xlnm.Print_Area" localSheetId="15">'LIM355'!$A$1:$AA$56</definedName>
    <definedName name="_xlnm.Print_Area" localSheetId="17">'LIM361'!$A$1:$AA$56</definedName>
    <definedName name="_xlnm.Print_Area" localSheetId="18">'LIM362'!$A$1:$AA$56</definedName>
    <definedName name="_xlnm.Print_Area" localSheetId="19">'LIM366'!$A$1:$AA$56</definedName>
    <definedName name="_xlnm.Print_Area" localSheetId="20">'LIM367'!$A$1:$AA$56</definedName>
    <definedName name="_xlnm.Print_Area" localSheetId="21">'LIM368'!$A$1:$AA$56</definedName>
    <definedName name="_xlnm.Print_Area" localSheetId="23">'LIM471'!$A$1:$AA$56</definedName>
    <definedName name="_xlnm.Print_Area" localSheetId="24">'LIM472'!$A$1:$AA$56</definedName>
    <definedName name="_xlnm.Print_Area" localSheetId="25">'LIM473'!$A$1:$AA$56</definedName>
    <definedName name="_xlnm.Print_Area" localSheetId="26">'LIM476'!$A$1:$AA$56</definedName>
    <definedName name="_xlnm.Print_Area" localSheetId="0">'Summary'!$A$1:$AA$56</definedName>
  </definedNames>
  <calcPr fullCalcOnLoad="1"/>
</workbook>
</file>

<file path=xl/sharedStrings.xml><?xml version="1.0" encoding="utf-8"?>
<sst xmlns="http://schemas.openxmlformats.org/spreadsheetml/2006/main" count="2044" uniqueCount="98">
  <si>
    <t>Limpopo: Greater Giyani(LIM331) - Table C4 Quarterly Budgeted Financial Performance ( All )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</si>
  <si>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</si>
  <si>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</si>
  <si>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</si>
  <si>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</si>
  <si>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</si>
  <si>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</si>
  <si>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</si>
  <si>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</si>
  <si>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</si>
  <si>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</si>
  <si>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</si>
  <si>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</si>
  <si>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</si>
  <si>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</si>
  <si>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</si>
  <si>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</si>
  <si>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</si>
  <si>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</si>
  <si>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</si>
  <si>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</si>
  <si>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</si>
  <si>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</si>
  <si>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</si>
  <si>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</si>
  <si>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</si>
  <si>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</si>
  <si>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</si>
  <si>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</si>
  <si>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</si>
  <si>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</si>
  <si>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</si>
  <si>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</si>
  <si>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</si>
  <si>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</si>
  <si>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</si>
  <si>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</si>
  <si>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</si>
  <si>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</si>
  <si>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</si>
  <si>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</si>
  <si>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</si>
  <si>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</si>
  <si>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</si>
  <si>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</si>
  <si>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</si>
  <si>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</si>
  <si>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</si>
  <si>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</si>
  <si>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</si>
  <si>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</si>
  <si>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</si>
  <si>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</si>
  <si>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</si>
  <si>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</si>
  <si>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</si>
  <si>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</si>
  <si>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</si>
  <si>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</si>
  <si>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</si>
  <si>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</si>
  <si>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</si>
  <si>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</si>
  <si>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</si>
  <si>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</si>
  <si>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</si>
  <si>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</si>
  <si>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</si>
  <si>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</si>
  <si>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</si>
  <si>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Limpopo: Greater Letaba(LIM332) - Table C4 Quarterly Budgeted Financial Performance ( All ) for 4th Quarter ended 30 June 2020 (Figures Finalised as at 2020/07/30)</t>
  </si>
  <si>
    <t>Limpopo: Greater Tzaneen(LIM333) - Table C4 Quarterly Budgeted Financial Performance ( All ) for 4th Quarter ended 30 June 2020 (Figures Finalised as at 2020/07/30)</t>
  </si>
  <si>
    <t>Limpopo: Ba-Phalaborwa(LIM334) - Table C4 Quarterly Budgeted Financial Performance ( All ) for 4th Quarter ended 30 June 2020 (Figures Finalised as at 2020/07/30)</t>
  </si>
  <si>
    <t>Limpopo: Maruleng(LIM335) - Table C4 Quarterly Budgeted Financial Performance ( All ) for 4th Quarter ended 30 June 2020 (Figures Finalised as at 2020/07/30)</t>
  </si>
  <si>
    <t>Limpopo: Mopani(DC33) - Table C4 Quarterly Budgeted Financial Performance ( All ) for 4th Quarter ended 30 June 2020 (Figures Finalised as at 2020/07/30)</t>
  </si>
  <si>
    <t>Limpopo: Musina(LIM341) - Table C4 Quarterly Budgeted Financial Performance ( All ) for 4th Quarter ended 30 June 2020 (Figures Finalised as at 2020/07/30)</t>
  </si>
  <si>
    <t>Limpopo: Thulamela(LIM343) - Table C4 Quarterly Budgeted Financial Performance ( All ) for 4th Quarter ended 30 June 2020 (Figures Finalised as at 2020/07/30)</t>
  </si>
  <si>
    <t>Limpopo: Makhado(LIM344) - Table C4 Quarterly Budgeted Financial Performance ( All ) for 4th Quarter ended 30 June 2020 (Figures Finalised as at 2020/07/30)</t>
  </si>
  <si>
    <t>Limpopo: Collins Chabane(LIM345) - Table C4 Quarterly Budgeted Financial Performance ( All ) for 4th Quarter ended 30 June 2020 (Figures Finalised as at 2020/07/30)</t>
  </si>
  <si>
    <t>Limpopo: Vhembe(DC34) - Table C4 Quarterly Budgeted Financial Performance ( All ) for 4th Quarter ended 30 June 2020 (Figures Finalised as at 2020/07/30)</t>
  </si>
  <si>
    <t>Limpopo: Blouberg(LIM351) - Table C4 Quarterly Budgeted Financial Performance ( All ) for 4th Quarter ended 30 June 2020 (Figures Finalised as at 2020/07/30)</t>
  </si>
  <si>
    <t>Limpopo: Molemole(LIM353) - Table C4 Quarterly Budgeted Financial Performance ( All ) for 4th Quarter ended 30 June 2020 (Figures Finalised as at 2020/07/30)</t>
  </si>
  <si>
    <t>Limpopo: Polokwane(LIM354) - Table C4 Quarterly Budgeted Financial Performance ( All ) for 4th Quarter ended 30 June 2020 (Figures Finalised as at 2020/07/30)</t>
  </si>
  <si>
    <t>Limpopo: Lepelle-Nkumpi(LIM355) - Table C4 Quarterly Budgeted Financial Performance ( All ) for 4th Quarter ended 30 June 2020 (Figures Finalised as at 2020/07/30)</t>
  </si>
  <si>
    <t>Limpopo: Capricorn(DC35) - Table C4 Quarterly Budgeted Financial Performance ( All ) for 4th Quarter ended 30 June 2020 (Figures Finalised as at 2020/07/30)</t>
  </si>
  <si>
    <t>Limpopo: Thabazimbi(LIM361) - Table C4 Quarterly Budgeted Financial Performance ( All ) for 4th Quarter ended 30 June 2020 (Figures Finalised as at 2020/07/30)</t>
  </si>
  <si>
    <t>Limpopo: Lephalale(LIM362) - Table C4 Quarterly Budgeted Financial Performance ( All ) for 4th Quarter ended 30 June 2020 (Figures Finalised as at 2020/07/30)</t>
  </si>
  <si>
    <t>Limpopo: Bela Bela(LIM366) - Table C4 Quarterly Budgeted Financial Performance ( All ) for 4th Quarter ended 30 June 2020 (Figures Finalised as at 2020/07/30)</t>
  </si>
  <si>
    <t>Limpopo: Mogalakwena(LIM367) - Table C4 Quarterly Budgeted Financial Performance ( All ) for 4th Quarter ended 30 June 2020 (Figures Finalised as at 2020/07/30)</t>
  </si>
  <si>
    <t>Limpopo: Modimolle-Mookgopong(LIM368) - Table C4 Quarterly Budgeted Financial Performance ( All ) for 4th Quarter ended 30 June 2020 (Figures Finalised as at 2020/07/30)</t>
  </si>
  <si>
    <t>Limpopo: Waterberg(DC36) - Table C4 Quarterly Budgeted Financial Performance ( All ) for 4th Quarter ended 30 June 2020 (Figures Finalised as at 2020/07/30)</t>
  </si>
  <si>
    <t>Limpopo: Ephraim Mogale(LIM471) - Table C4 Quarterly Budgeted Financial Performance ( All ) for 4th Quarter ended 30 June 2020 (Figures Finalised as at 2020/07/30)</t>
  </si>
  <si>
    <t>Limpopo: Elias Motsoaledi(LIM472) - Table C4 Quarterly Budgeted Financial Performance ( All ) for 4th Quarter ended 30 June 2020 (Figures Finalised as at 2020/07/30)</t>
  </si>
  <si>
    <t>Limpopo: Makhuduthamaga(LIM473) - Table C4 Quarterly Budgeted Financial Performance ( All ) for 4th Quarter ended 30 June 2020 (Figures Finalised as at 2020/07/30)</t>
  </si>
  <si>
    <t>Limpopo: Tubatse Fetakgomo(LIM476) - Table C4 Quarterly Budgeted Financial Performance ( All ) for 4th Quarter ended 30 June 2020 (Figures Finalised as at 2020/07/30)</t>
  </si>
  <si>
    <t>Limpopo: Sekhukhune(DC47) - Table C4 Quarterly Budgeted Financial Performance ( All ) for 4th Quarter ended 30 June 2020 (Figures Finalised as at 2020/07/30)</t>
  </si>
  <si>
    <t>Summary - Table C4 Quarterly Budgeted Financial Performance ( All ) for 4th Quarter ended 30 June 2020 (Figures Finalised as at 2020/07/30)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</si>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</sst>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#,###,;\(#,###,\)"/>
    <numFmt numFmtId="179" formatCode="_ * #,##0.00_ ;_ * \(#,##0.00\)_ ;_ * &quot;-&quot;??_ ;_ @_ "/>
    <numFmt numFmtId="180" formatCode="_(* #,##0,_);_(* \(#,##0,\);_(* &quot;–&quot;?_);_(@_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81" fontId="5" fillId="0" borderId="13" xfId="0" applyNumberFormat="1" applyFont="1" applyFill="1" applyBorder="1" applyAlignment="1" applyProtection="1">
      <alignment/>
      <protection/>
    </xf>
    <xf numFmtId="181" fontId="5" fillId="0" borderId="14" xfId="0" applyNumberFormat="1" applyFont="1" applyFill="1" applyBorder="1" applyAlignment="1" applyProtection="1">
      <alignment/>
      <protection/>
    </xf>
    <xf numFmtId="181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81" fontId="3" fillId="0" borderId="23" xfId="0" applyNumberFormat="1" applyFont="1" applyBorder="1" applyAlignment="1" applyProtection="1">
      <alignment horizontal="center"/>
      <protection/>
    </xf>
    <xf numFmtId="181" fontId="3" fillId="0" borderId="15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 horizontal="center"/>
      <protection/>
    </xf>
    <xf numFmtId="179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81" fontId="5" fillId="0" borderId="11" xfId="0" applyNumberFormat="1" applyFont="1" applyBorder="1" applyAlignment="1" applyProtection="1">
      <alignment/>
      <protection/>
    </xf>
    <xf numFmtId="179" fontId="5" fillId="0" borderId="11" xfId="0" applyNumberFormat="1" applyFont="1" applyBorder="1" applyAlignment="1" applyProtection="1">
      <alignment/>
      <protection/>
    </xf>
    <xf numFmtId="181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81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81" fontId="3" fillId="0" borderId="27" xfId="0" applyNumberFormat="1" applyFont="1" applyBorder="1" applyAlignment="1" applyProtection="1">
      <alignment vertical="top"/>
      <protection/>
    </xf>
    <xf numFmtId="181" fontId="3" fillId="0" borderId="28" xfId="0" applyNumberFormat="1" applyFont="1" applyBorder="1" applyAlignment="1" applyProtection="1">
      <alignment vertical="top"/>
      <protection/>
    </xf>
    <xf numFmtId="181" fontId="3" fillId="0" borderId="26" xfId="0" applyNumberFormat="1" applyFont="1" applyBorder="1" applyAlignment="1" applyProtection="1">
      <alignment vertical="top"/>
      <protection/>
    </xf>
    <xf numFmtId="179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81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81" fontId="3" fillId="0" borderId="29" xfId="0" applyNumberFormat="1" applyFont="1" applyBorder="1" applyAlignment="1" applyProtection="1">
      <alignment/>
      <protection/>
    </xf>
    <xf numFmtId="181" fontId="3" fillId="0" borderId="30" xfId="0" applyNumberFormat="1" applyFont="1" applyBorder="1" applyAlignment="1" applyProtection="1">
      <alignment/>
      <protection/>
    </xf>
    <xf numFmtId="181" fontId="3" fillId="0" borderId="31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181" fontId="5" fillId="0" borderId="13" xfId="42" applyNumberFormat="1" applyFont="1" applyFill="1" applyBorder="1" applyAlignment="1" applyProtection="1">
      <alignment/>
      <protection/>
    </xf>
    <xf numFmtId="181" fontId="3" fillId="0" borderId="11" xfId="42" applyNumberFormat="1" applyFont="1" applyFill="1" applyBorder="1" applyAlignment="1" applyProtection="1">
      <alignment/>
      <protection/>
    </xf>
    <xf numFmtId="179" fontId="3" fillId="0" borderId="11" xfId="42" applyNumberFormat="1" applyFont="1" applyFill="1" applyBorder="1" applyAlignment="1" applyProtection="1">
      <alignment/>
      <protection/>
    </xf>
    <xf numFmtId="181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79" fontId="3" fillId="0" borderId="31" xfId="0" applyNumberFormat="1" applyFont="1" applyFill="1" applyBorder="1" applyAlignment="1" applyProtection="1">
      <alignment vertical="top"/>
      <protection/>
    </xf>
    <xf numFmtId="181" fontId="5" fillId="0" borderId="14" xfId="42" applyNumberFormat="1" applyFont="1" applyFill="1" applyBorder="1" applyAlignment="1" applyProtection="1">
      <alignment/>
      <protection/>
    </xf>
    <xf numFmtId="181" fontId="5" fillId="0" borderId="11" xfId="42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81" fontId="5" fillId="0" borderId="24" xfId="42" applyNumberFormat="1" applyFont="1" applyFill="1" applyBorder="1" applyAlignment="1" applyProtection="1">
      <alignment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81" fontId="3" fillId="0" borderId="22" xfId="0" applyNumberFormat="1" applyFont="1" applyFill="1" applyBorder="1" applyAlignment="1" applyProtection="1">
      <alignment/>
      <protection/>
    </xf>
    <xf numFmtId="181" fontId="3" fillId="0" borderId="20" xfId="0" applyNumberFormat="1" applyFont="1" applyBorder="1" applyAlignment="1" applyProtection="1">
      <alignment/>
      <protection/>
    </xf>
    <xf numFmtId="181" fontId="3" fillId="0" borderId="21" xfId="0" applyNumberFormat="1" applyFont="1" applyFill="1" applyBorder="1" applyAlignment="1" applyProtection="1">
      <alignment/>
      <protection/>
    </xf>
    <xf numFmtId="181" fontId="3" fillId="0" borderId="21" xfId="0" applyNumberFormat="1" applyFont="1" applyBorder="1" applyAlignment="1" applyProtection="1">
      <alignment/>
      <protection/>
    </xf>
    <xf numFmtId="179" fontId="3" fillId="0" borderId="21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tabSelected="1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1455155858</v>
      </c>
      <c r="D5" s="6">
        <v>67109829</v>
      </c>
      <c r="E5" s="7">
        <v>1800472116</v>
      </c>
      <c r="F5" s="8">
        <v>1925444907</v>
      </c>
      <c r="G5" s="8">
        <v>249723844</v>
      </c>
      <c r="H5" s="8">
        <v>69108247</v>
      </c>
      <c r="I5" s="8">
        <v>147917643</v>
      </c>
      <c r="J5" s="8">
        <v>466749734</v>
      </c>
      <c r="K5" s="8">
        <v>146681830</v>
      </c>
      <c r="L5" s="8">
        <v>143890230</v>
      </c>
      <c r="M5" s="8">
        <v>145992323</v>
      </c>
      <c r="N5" s="8">
        <v>436564383</v>
      </c>
      <c r="O5" s="8">
        <v>145717826</v>
      </c>
      <c r="P5" s="8">
        <v>139805115</v>
      </c>
      <c r="Q5" s="8">
        <v>164263353</v>
      </c>
      <c r="R5" s="8">
        <v>449786294</v>
      </c>
      <c r="S5" s="8">
        <v>142467359</v>
      </c>
      <c r="T5" s="8">
        <v>139967882</v>
      </c>
      <c r="U5" s="8">
        <v>105012355</v>
      </c>
      <c r="V5" s="8">
        <v>387447596</v>
      </c>
      <c r="W5" s="8">
        <v>1740548007</v>
      </c>
      <c r="X5" s="8">
        <v>1925444907</v>
      </c>
      <c r="Y5" s="8">
        <v>-184896900</v>
      </c>
      <c r="Z5" s="2">
        <v>-9.6</v>
      </c>
      <c r="AA5" s="6">
        <v>1925444907</v>
      </c>
    </row>
    <row r="6" spans="1:27" ht="12.75">
      <c r="A6" s="23" t="s">
        <v>32</v>
      </c>
      <c r="B6" s="24"/>
      <c r="C6" s="6">
        <v>2854545035</v>
      </c>
      <c r="D6" s="6">
        <v>281494594</v>
      </c>
      <c r="E6" s="7">
        <v>3511823987</v>
      </c>
      <c r="F6" s="8">
        <v>3477001955</v>
      </c>
      <c r="G6" s="8">
        <v>315707864</v>
      </c>
      <c r="H6" s="8">
        <v>159053620</v>
      </c>
      <c r="I6" s="8">
        <v>226956652</v>
      </c>
      <c r="J6" s="8">
        <v>701718136</v>
      </c>
      <c r="K6" s="8">
        <v>267378655</v>
      </c>
      <c r="L6" s="8">
        <v>213956313</v>
      </c>
      <c r="M6" s="8">
        <v>231009695</v>
      </c>
      <c r="N6" s="8">
        <v>712344663</v>
      </c>
      <c r="O6" s="8">
        <v>246652599</v>
      </c>
      <c r="P6" s="8">
        <v>750135919</v>
      </c>
      <c r="Q6" s="8">
        <v>-279580622</v>
      </c>
      <c r="R6" s="8">
        <v>717207896</v>
      </c>
      <c r="S6" s="8">
        <v>214668516</v>
      </c>
      <c r="T6" s="8">
        <v>242884245</v>
      </c>
      <c r="U6" s="8">
        <v>164125086</v>
      </c>
      <c r="V6" s="8">
        <v>621677847</v>
      </c>
      <c r="W6" s="8">
        <v>2752948542</v>
      </c>
      <c r="X6" s="8">
        <v>3477001955</v>
      </c>
      <c r="Y6" s="8">
        <v>-724053413</v>
      </c>
      <c r="Z6" s="2">
        <v>-20.82</v>
      </c>
      <c r="AA6" s="6">
        <v>3477001955</v>
      </c>
    </row>
    <row r="7" spans="1:27" ht="12.75">
      <c r="A7" s="25" t="s">
        <v>33</v>
      </c>
      <c r="B7" s="24"/>
      <c r="C7" s="6">
        <v>892157933</v>
      </c>
      <c r="D7" s="6"/>
      <c r="E7" s="7">
        <v>1032191208</v>
      </c>
      <c r="F7" s="8">
        <v>1133897978</v>
      </c>
      <c r="G7" s="8">
        <v>86199625</v>
      </c>
      <c r="H7" s="8">
        <v>117621438</v>
      </c>
      <c r="I7" s="8">
        <v>79416863</v>
      </c>
      <c r="J7" s="8">
        <v>283237926</v>
      </c>
      <c r="K7" s="8">
        <v>76610318</v>
      </c>
      <c r="L7" s="8">
        <v>98997935</v>
      </c>
      <c r="M7" s="8">
        <v>146834437</v>
      </c>
      <c r="N7" s="8">
        <v>322442690</v>
      </c>
      <c r="O7" s="8">
        <v>-3897586</v>
      </c>
      <c r="P7" s="8">
        <v>79421079</v>
      </c>
      <c r="Q7" s="8">
        <v>92969387</v>
      </c>
      <c r="R7" s="8">
        <v>168492880</v>
      </c>
      <c r="S7" s="8">
        <v>85482581</v>
      </c>
      <c r="T7" s="8">
        <v>70975812</v>
      </c>
      <c r="U7" s="8">
        <v>64108427</v>
      </c>
      <c r="V7" s="8">
        <v>220566820</v>
      </c>
      <c r="W7" s="8">
        <v>994740316</v>
      </c>
      <c r="X7" s="8">
        <v>1133897978</v>
      </c>
      <c r="Y7" s="8">
        <v>-139157662</v>
      </c>
      <c r="Z7" s="2">
        <v>-12.27</v>
      </c>
      <c r="AA7" s="6">
        <v>1133897978</v>
      </c>
    </row>
    <row r="8" spans="1:27" ht="12.75">
      <c r="A8" s="25" t="s">
        <v>34</v>
      </c>
      <c r="B8" s="24"/>
      <c r="C8" s="6">
        <v>210963296</v>
      </c>
      <c r="D8" s="6">
        <v>24541</v>
      </c>
      <c r="E8" s="7">
        <v>294443417</v>
      </c>
      <c r="F8" s="8">
        <v>291975225</v>
      </c>
      <c r="G8" s="8">
        <v>22527460</v>
      </c>
      <c r="H8" s="8">
        <v>22468175</v>
      </c>
      <c r="I8" s="8">
        <v>21915655</v>
      </c>
      <c r="J8" s="8">
        <v>66911290</v>
      </c>
      <c r="K8" s="8">
        <v>16387370</v>
      </c>
      <c r="L8" s="8">
        <v>19698698</v>
      </c>
      <c r="M8" s="8">
        <v>16755671</v>
      </c>
      <c r="N8" s="8">
        <v>52841739</v>
      </c>
      <c r="O8" s="8">
        <v>22504609</v>
      </c>
      <c r="P8" s="8">
        <v>24098139</v>
      </c>
      <c r="Q8" s="8">
        <v>24839186</v>
      </c>
      <c r="R8" s="8">
        <v>71441934</v>
      </c>
      <c r="S8" s="8">
        <v>16833305</v>
      </c>
      <c r="T8" s="8">
        <v>21094575</v>
      </c>
      <c r="U8" s="8">
        <v>17926407</v>
      </c>
      <c r="V8" s="8">
        <v>55854287</v>
      </c>
      <c r="W8" s="8">
        <v>247049250</v>
      </c>
      <c r="X8" s="8">
        <v>291975225</v>
      </c>
      <c r="Y8" s="8">
        <v>-44925975</v>
      </c>
      <c r="Z8" s="2">
        <v>-15.39</v>
      </c>
      <c r="AA8" s="6">
        <v>291975225</v>
      </c>
    </row>
    <row r="9" spans="1:27" ht="12.75">
      <c r="A9" s="25" t="s">
        <v>35</v>
      </c>
      <c r="B9" s="24"/>
      <c r="C9" s="6">
        <v>289937795</v>
      </c>
      <c r="D9" s="6">
        <v>9556216</v>
      </c>
      <c r="E9" s="7">
        <v>396513049</v>
      </c>
      <c r="F9" s="8">
        <v>387363432</v>
      </c>
      <c r="G9" s="8">
        <v>28452039</v>
      </c>
      <c r="H9" s="8">
        <v>13353556</v>
      </c>
      <c r="I9" s="8">
        <v>27943813</v>
      </c>
      <c r="J9" s="8">
        <v>69749408</v>
      </c>
      <c r="K9" s="8">
        <v>25644308</v>
      </c>
      <c r="L9" s="8">
        <v>28963051</v>
      </c>
      <c r="M9" s="8">
        <v>26988698</v>
      </c>
      <c r="N9" s="8">
        <v>81596057</v>
      </c>
      <c r="O9" s="8">
        <v>29905667</v>
      </c>
      <c r="P9" s="8">
        <v>29318664</v>
      </c>
      <c r="Q9" s="8">
        <v>29777869</v>
      </c>
      <c r="R9" s="8">
        <v>89002200</v>
      </c>
      <c r="S9" s="8">
        <v>27462050</v>
      </c>
      <c r="T9" s="8">
        <v>27024960</v>
      </c>
      <c r="U9" s="8">
        <v>20516738</v>
      </c>
      <c r="V9" s="8">
        <v>75003748</v>
      </c>
      <c r="W9" s="8">
        <v>315351413</v>
      </c>
      <c r="X9" s="8">
        <v>387363432</v>
      </c>
      <c r="Y9" s="8">
        <v>-72012019</v>
      </c>
      <c r="Z9" s="2">
        <v>-18.59</v>
      </c>
      <c r="AA9" s="6">
        <v>387363432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53464719</v>
      </c>
      <c r="D11" s="6">
        <v>1930886</v>
      </c>
      <c r="E11" s="7">
        <v>57567462</v>
      </c>
      <c r="F11" s="8">
        <v>54401676</v>
      </c>
      <c r="G11" s="8">
        <v>2124995</v>
      </c>
      <c r="H11" s="8">
        <v>4245584</v>
      </c>
      <c r="I11" s="8">
        <v>1744560</v>
      </c>
      <c r="J11" s="8">
        <v>8115139</v>
      </c>
      <c r="K11" s="8">
        <v>2366838</v>
      </c>
      <c r="L11" s="8">
        <v>1771866</v>
      </c>
      <c r="M11" s="8">
        <v>1819002</v>
      </c>
      <c r="N11" s="8">
        <v>5957706</v>
      </c>
      <c r="O11" s="8">
        <v>3143672</v>
      </c>
      <c r="P11" s="8">
        <v>1913696</v>
      </c>
      <c r="Q11" s="8">
        <v>2066047</v>
      </c>
      <c r="R11" s="8">
        <v>7123415</v>
      </c>
      <c r="S11" s="8">
        <v>1549655</v>
      </c>
      <c r="T11" s="8">
        <v>1216013</v>
      </c>
      <c r="U11" s="8">
        <v>706829</v>
      </c>
      <c r="V11" s="8">
        <v>3472497</v>
      </c>
      <c r="W11" s="8">
        <v>24668757</v>
      </c>
      <c r="X11" s="8">
        <v>54334016</v>
      </c>
      <c r="Y11" s="8">
        <v>-29665259</v>
      </c>
      <c r="Z11" s="2">
        <v>-54.6</v>
      </c>
      <c r="AA11" s="6">
        <v>54401676</v>
      </c>
    </row>
    <row r="12" spans="1:27" ht="12.75">
      <c r="A12" s="25" t="s">
        <v>37</v>
      </c>
      <c r="B12" s="29"/>
      <c r="C12" s="6">
        <v>151125945</v>
      </c>
      <c r="D12" s="6">
        <v>5069901</v>
      </c>
      <c r="E12" s="7">
        <v>230212884</v>
      </c>
      <c r="F12" s="8">
        <v>231973254</v>
      </c>
      <c r="G12" s="8">
        <v>11941912</v>
      </c>
      <c r="H12" s="8">
        <v>23615873</v>
      </c>
      <c r="I12" s="8">
        <v>22016845</v>
      </c>
      <c r="J12" s="8">
        <v>57574630</v>
      </c>
      <c r="K12" s="8">
        <v>10200395</v>
      </c>
      <c r="L12" s="8">
        <v>11695700</v>
      </c>
      <c r="M12" s="8">
        <v>15178808</v>
      </c>
      <c r="N12" s="8">
        <v>37074903</v>
      </c>
      <c r="O12" s="8">
        <v>22825254</v>
      </c>
      <c r="P12" s="8">
        <v>52118154</v>
      </c>
      <c r="Q12" s="8">
        <v>35437547</v>
      </c>
      <c r="R12" s="8">
        <v>110380955</v>
      </c>
      <c r="S12" s="8">
        <v>10892100</v>
      </c>
      <c r="T12" s="8">
        <v>18124098</v>
      </c>
      <c r="U12" s="8">
        <v>22360367</v>
      </c>
      <c r="V12" s="8">
        <v>51376565</v>
      </c>
      <c r="W12" s="8">
        <v>256407053</v>
      </c>
      <c r="X12" s="8">
        <v>231973254</v>
      </c>
      <c r="Y12" s="8">
        <v>24433799</v>
      </c>
      <c r="Z12" s="2">
        <v>10.53</v>
      </c>
      <c r="AA12" s="6">
        <v>231973254</v>
      </c>
    </row>
    <row r="13" spans="1:27" ht="12.75">
      <c r="A13" s="23" t="s">
        <v>38</v>
      </c>
      <c r="B13" s="29"/>
      <c r="C13" s="6">
        <v>407192256</v>
      </c>
      <c r="D13" s="6">
        <v>17650768</v>
      </c>
      <c r="E13" s="7">
        <v>529796740</v>
      </c>
      <c r="F13" s="8">
        <v>597452158</v>
      </c>
      <c r="G13" s="8">
        <v>50681862</v>
      </c>
      <c r="H13" s="8">
        <v>38657679</v>
      </c>
      <c r="I13" s="8">
        <v>67901393</v>
      </c>
      <c r="J13" s="8">
        <v>157240934</v>
      </c>
      <c r="K13" s="8">
        <v>44309200</v>
      </c>
      <c r="L13" s="8">
        <v>46583402</v>
      </c>
      <c r="M13" s="8">
        <v>53032507</v>
      </c>
      <c r="N13" s="8">
        <v>143925109</v>
      </c>
      <c r="O13" s="8">
        <v>45107493</v>
      </c>
      <c r="P13" s="8">
        <v>48329068</v>
      </c>
      <c r="Q13" s="8">
        <v>54170588</v>
      </c>
      <c r="R13" s="8">
        <v>147607149</v>
      </c>
      <c r="S13" s="8">
        <v>41498656</v>
      </c>
      <c r="T13" s="8">
        <v>62216935</v>
      </c>
      <c r="U13" s="8">
        <v>38156748</v>
      </c>
      <c r="V13" s="8">
        <v>141872339</v>
      </c>
      <c r="W13" s="8">
        <v>590645531</v>
      </c>
      <c r="X13" s="8">
        <v>597452158</v>
      </c>
      <c r="Y13" s="8">
        <v>-6806627</v>
      </c>
      <c r="Z13" s="2">
        <v>-1.14</v>
      </c>
      <c r="AA13" s="6">
        <v>597452158</v>
      </c>
    </row>
    <row r="14" spans="1:27" ht="12.75">
      <c r="A14" s="23" t="s">
        <v>39</v>
      </c>
      <c r="B14" s="29"/>
      <c r="C14" s="6">
        <v>5066793</v>
      </c>
      <c r="D14" s="6"/>
      <c r="E14" s="7"/>
      <c r="F14" s="8"/>
      <c r="G14" s="8">
        <v>194354</v>
      </c>
      <c r="H14" s="8">
        <v>15399</v>
      </c>
      <c r="I14" s="8">
        <v>9378</v>
      </c>
      <c r="J14" s="8">
        <v>219131</v>
      </c>
      <c r="K14" s="8">
        <v>208036</v>
      </c>
      <c r="L14" s="8">
        <v>10834</v>
      </c>
      <c r="M14" s="8">
        <v>12413</v>
      </c>
      <c r="N14" s="8">
        <v>231283</v>
      </c>
      <c r="O14" s="8">
        <v>206708</v>
      </c>
      <c r="P14" s="8">
        <v>10594</v>
      </c>
      <c r="Q14" s="8">
        <v>21988</v>
      </c>
      <c r="R14" s="8">
        <v>239290</v>
      </c>
      <c r="S14" s="8">
        <v>207864</v>
      </c>
      <c r="T14" s="8">
        <v>6175</v>
      </c>
      <c r="U14" s="8"/>
      <c r="V14" s="8">
        <v>214039</v>
      </c>
      <c r="W14" s="8">
        <v>903743</v>
      </c>
      <c r="X14" s="8"/>
      <c r="Y14" s="8">
        <v>903743</v>
      </c>
      <c r="Z14" s="2"/>
      <c r="AA14" s="6"/>
    </row>
    <row r="15" spans="1:27" ht="12.75">
      <c r="A15" s="23" t="s">
        <v>40</v>
      </c>
      <c r="B15" s="29"/>
      <c r="C15" s="6">
        <v>175273201</v>
      </c>
      <c r="D15" s="6">
        <v>4969495</v>
      </c>
      <c r="E15" s="7">
        <v>225039397</v>
      </c>
      <c r="F15" s="8">
        <v>187063392</v>
      </c>
      <c r="G15" s="8">
        <v>2409378</v>
      </c>
      <c r="H15" s="8">
        <v>3485396</v>
      </c>
      <c r="I15" s="8">
        <v>4159892</v>
      </c>
      <c r="J15" s="8">
        <v>10054666</v>
      </c>
      <c r="K15" s="8">
        <v>2549034</v>
      </c>
      <c r="L15" s="8">
        <v>8020335</v>
      </c>
      <c r="M15" s="8">
        <v>10539571</v>
      </c>
      <c r="N15" s="8">
        <v>21108940</v>
      </c>
      <c r="O15" s="8">
        <v>13036263</v>
      </c>
      <c r="P15" s="8">
        <v>7775212</v>
      </c>
      <c r="Q15" s="8">
        <v>3449981</v>
      </c>
      <c r="R15" s="8">
        <v>24261456</v>
      </c>
      <c r="S15" s="8">
        <v>914013</v>
      </c>
      <c r="T15" s="8">
        <v>639778</v>
      </c>
      <c r="U15" s="8">
        <v>35537123</v>
      </c>
      <c r="V15" s="8">
        <v>37090914</v>
      </c>
      <c r="W15" s="8">
        <v>92515976</v>
      </c>
      <c r="X15" s="8">
        <v>187063392</v>
      </c>
      <c r="Y15" s="8">
        <v>-94547416</v>
      </c>
      <c r="Z15" s="2">
        <v>-50.54</v>
      </c>
      <c r="AA15" s="6">
        <v>187063392</v>
      </c>
    </row>
    <row r="16" spans="1:27" ht="12.75">
      <c r="A16" s="23" t="s">
        <v>41</v>
      </c>
      <c r="B16" s="29"/>
      <c r="C16" s="6">
        <v>105630485</v>
      </c>
      <c r="D16" s="6">
        <v>3200756</v>
      </c>
      <c r="E16" s="7">
        <v>175294752</v>
      </c>
      <c r="F16" s="8">
        <v>139936347</v>
      </c>
      <c r="G16" s="8">
        <v>11758501</v>
      </c>
      <c r="H16" s="8">
        <v>12655801</v>
      </c>
      <c r="I16" s="8">
        <v>6058555</v>
      </c>
      <c r="J16" s="8">
        <v>30472857</v>
      </c>
      <c r="K16" s="8">
        <v>14908638</v>
      </c>
      <c r="L16" s="8">
        <v>12673590</v>
      </c>
      <c r="M16" s="8">
        <v>10435339</v>
      </c>
      <c r="N16" s="8">
        <v>38017567</v>
      </c>
      <c r="O16" s="8">
        <v>13001372</v>
      </c>
      <c r="P16" s="8">
        <v>7839636</v>
      </c>
      <c r="Q16" s="8">
        <v>4285146</v>
      </c>
      <c r="R16" s="8">
        <v>25126154</v>
      </c>
      <c r="S16" s="8">
        <v>1023484</v>
      </c>
      <c r="T16" s="8">
        <v>3344378</v>
      </c>
      <c r="U16" s="8">
        <v>8570435</v>
      </c>
      <c r="V16" s="8">
        <v>12938297</v>
      </c>
      <c r="W16" s="8">
        <v>106554875</v>
      </c>
      <c r="X16" s="8">
        <v>139936347</v>
      </c>
      <c r="Y16" s="8">
        <v>-33381472</v>
      </c>
      <c r="Z16" s="2">
        <v>-23.85</v>
      </c>
      <c r="AA16" s="6">
        <v>139936347</v>
      </c>
    </row>
    <row r="17" spans="1:27" ht="12.75">
      <c r="A17" s="23" t="s">
        <v>42</v>
      </c>
      <c r="B17" s="29"/>
      <c r="C17" s="6">
        <v>39520684</v>
      </c>
      <c r="D17" s="6"/>
      <c r="E17" s="7">
        <v>114819880</v>
      </c>
      <c r="F17" s="8">
        <v>129545259</v>
      </c>
      <c r="G17" s="8">
        <v>15015946</v>
      </c>
      <c r="H17" s="8">
        <v>14935207</v>
      </c>
      <c r="I17" s="8">
        <v>14242885</v>
      </c>
      <c r="J17" s="8">
        <v>44194038</v>
      </c>
      <c r="K17" s="8">
        <v>11711134</v>
      </c>
      <c r="L17" s="8">
        <v>10511460</v>
      </c>
      <c r="M17" s="8">
        <v>13807817</v>
      </c>
      <c r="N17" s="8">
        <v>36030411</v>
      </c>
      <c r="O17" s="8">
        <v>10619378</v>
      </c>
      <c r="P17" s="8">
        <v>8952226</v>
      </c>
      <c r="Q17" s="8">
        <v>9972280</v>
      </c>
      <c r="R17" s="8">
        <v>29543884</v>
      </c>
      <c r="S17" s="8"/>
      <c r="T17" s="8">
        <v>-905058</v>
      </c>
      <c r="U17" s="8">
        <v>20951054</v>
      </c>
      <c r="V17" s="8">
        <v>20045996</v>
      </c>
      <c r="W17" s="8">
        <v>129814329</v>
      </c>
      <c r="X17" s="8">
        <v>129545259</v>
      </c>
      <c r="Y17" s="8">
        <v>269070</v>
      </c>
      <c r="Z17" s="2">
        <v>0.21</v>
      </c>
      <c r="AA17" s="6">
        <v>129545259</v>
      </c>
    </row>
    <row r="18" spans="1:27" ht="12.75">
      <c r="A18" s="23" t="s">
        <v>43</v>
      </c>
      <c r="B18" s="29"/>
      <c r="C18" s="6">
        <v>7662534817</v>
      </c>
      <c r="D18" s="6">
        <v>362235191</v>
      </c>
      <c r="E18" s="7">
        <v>10812288459</v>
      </c>
      <c r="F18" s="8">
        <v>10014950007</v>
      </c>
      <c r="G18" s="8">
        <v>3202989093</v>
      </c>
      <c r="H18" s="8">
        <v>498264481</v>
      </c>
      <c r="I18" s="8">
        <v>231480832</v>
      </c>
      <c r="J18" s="8">
        <v>3932734406</v>
      </c>
      <c r="K18" s="8">
        <v>124577412</v>
      </c>
      <c r="L18" s="8">
        <v>136041268</v>
      </c>
      <c r="M18" s="8">
        <v>2035571219</v>
      </c>
      <c r="N18" s="8">
        <v>2296189899</v>
      </c>
      <c r="O18" s="8">
        <v>380505317</v>
      </c>
      <c r="P18" s="8">
        <v>182456827</v>
      </c>
      <c r="Q18" s="8">
        <v>1579993960</v>
      </c>
      <c r="R18" s="8">
        <v>2142956104</v>
      </c>
      <c r="S18" s="8">
        <v>11999776</v>
      </c>
      <c r="T18" s="8">
        <v>333653261</v>
      </c>
      <c r="U18" s="8">
        <v>180758700</v>
      </c>
      <c r="V18" s="8">
        <v>526411737</v>
      </c>
      <c r="W18" s="8">
        <v>8898292146</v>
      </c>
      <c r="X18" s="8">
        <v>10014950007</v>
      </c>
      <c r="Y18" s="8">
        <v>-1116657861</v>
      </c>
      <c r="Z18" s="2">
        <v>-11.15</v>
      </c>
      <c r="AA18" s="6">
        <v>10014950007</v>
      </c>
    </row>
    <row r="19" spans="1:27" ht="12.75">
      <c r="A19" s="23" t="s">
        <v>44</v>
      </c>
      <c r="B19" s="29"/>
      <c r="C19" s="6">
        <v>552637644</v>
      </c>
      <c r="D19" s="6">
        <v>10760181</v>
      </c>
      <c r="E19" s="7">
        <v>618396392</v>
      </c>
      <c r="F19" s="26">
        <v>656612667</v>
      </c>
      <c r="G19" s="26">
        <v>63145574</v>
      </c>
      <c r="H19" s="26">
        <v>-9251779</v>
      </c>
      <c r="I19" s="26">
        <v>18856292</v>
      </c>
      <c r="J19" s="26">
        <v>72750087</v>
      </c>
      <c r="K19" s="26">
        <v>59039613</v>
      </c>
      <c r="L19" s="26">
        <v>26941365</v>
      </c>
      <c r="M19" s="26">
        <v>18430574</v>
      </c>
      <c r="N19" s="26">
        <v>104411552</v>
      </c>
      <c r="O19" s="26">
        <v>14580338</v>
      </c>
      <c r="P19" s="26">
        <v>38361246</v>
      </c>
      <c r="Q19" s="26">
        <v>7431149</v>
      </c>
      <c r="R19" s="26">
        <v>60372733</v>
      </c>
      <c r="S19" s="26">
        <v>2240372</v>
      </c>
      <c r="T19" s="26">
        <v>12850986</v>
      </c>
      <c r="U19" s="26">
        <v>-129055027</v>
      </c>
      <c r="V19" s="26">
        <v>-113963669</v>
      </c>
      <c r="W19" s="26">
        <v>123570703</v>
      </c>
      <c r="X19" s="26">
        <v>656612667</v>
      </c>
      <c r="Y19" s="26">
        <v>-533041964</v>
      </c>
      <c r="Z19" s="27">
        <v>-81.18</v>
      </c>
      <c r="AA19" s="28">
        <v>656612667</v>
      </c>
    </row>
    <row r="20" spans="1:27" ht="12.75">
      <c r="A20" s="23" t="s">
        <v>45</v>
      </c>
      <c r="B20" s="29"/>
      <c r="C20" s="6">
        <v>84141837</v>
      </c>
      <c r="D20" s="6">
        <v>1511483</v>
      </c>
      <c r="E20" s="7">
        <v>29278727</v>
      </c>
      <c r="F20" s="8">
        <v>38145882</v>
      </c>
      <c r="G20" s="8">
        <v>475760</v>
      </c>
      <c r="H20" s="8">
        <v>290435</v>
      </c>
      <c r="I20" s="30">
        <v>2969680</v>
      </c>
      <c r="J20" s="8">
        <v>3735875</v>
      </c>
      <c r="K20" s="8">
        <v>2700098</v>
      </c>
      <c r="L20" s="8">
        <v>123831</v>
      </c>
      <c r="M20" s="8">
        <v>389925</v>
      </c>
      <c r="N20" s="8">
        <v>3213854</v>
      </c>
      <c r="O20" s="8">
        <v>25200</v>
      </c>
      <c r="P20" s="30"/>
      <c r="Q20" s="8"/>
      <c r="R20" s="8">
        <v>25200</v>
      </c>
      <c r="S20" s="8">
        <v>710710</v>
      </c>
      <c r="T20" s="8"/>
      <c r="U20" s="8"/>
      <c r="V20" s="8">
        <v>710710</v>
      </c>
      <c r="W20" s="30">
        <v>7685639</v>
      </c>
      <c r="X20" s="8">
        <v>38145882</v>
      </c>
      <c r="Y20" s="8">
        <v>-30460243</v>
      </c>
      <c r="Z20" s="2">
        <v>-79.85</v>
      </c>
      <c r="AA20" s="6">
        <v>38145882</v>
      </c>
    </row>
    <row r="21" spans="1:27" ht="24.75" customHeight="1">
      <c r="A21" s="31" t="s">
        <v>46</v>
      </c>
      <c r="B21" s="32"/>
      <c r="C21" s="33">
        <f aca="true" t="shared" si="0" ref="C21:Y21">SUM(C5:C20)</f>
        <v>14939348298</v>
      </c>
      <c r="D21" s="33">
        <f t="shared" si="0"/>
        <v>765513841</v>
      </c>
      <c r="E21" s="34">
        <f t="shared" si="0"/>
        <v>19828138470</v>
      </c>
      <c r="F21" s="35">
        <f t="shared" si="0"/>
        <v>19265764139</v>
      </c>
      <c r="G21" s="35">
        <f t="shared" si="0"/>
        <v>4063348207</v>
      </c>
      <c r="H21" s="35">
        <f t="shared" si="0"/>
        <v>968519112</v>
      </c>
      <c r="I21" s="35">
        <f t="shared" si="0"/>
        <v>873590938</v>
      </c>
      <c r="J21" s="35">
        <f t="shared" si="0"/>
        <v>5905458257</v>
      </c>
      <c r="K21" s="35">
        <f t="shared" si="0"/>
        <v>805272879</v>
      </c>
      <c r="L21" s="35">
        <f t="shared" si="0"/>
        <v>759879878</v>
      </c>
      <c r="M21" s="35">
        <f t="shared" si="0"/>
        <v>2726797999</v>
      </c>
      <c r="N21" s="35">
        <f t="shared" si="0"/>
        <v>4291950756</v>
      </c>
      <c r="O21" s="35">
        <f t="shared" si="0"/>
        <v>943934110</v>
      </c>
      <c r="P21" s="35">
        <f t="shared" si="0"/>
        <v>1370535575</v>
      </c>
      <c r="Q21" s="35">
        <f t="shared" si="0"/>
        <v>1729097859</v>
      </c>
      <c r="R21" s="35">
        <f t="shared" si="0"/>
        <v>4043567544</v>
      </c>
      <c r="S21" s="35">
        <f t="shared" si="0"/>
        <v>557950441</v>
      </c>
      <c r="T21" s="35">
        <f t="shared" si="0"/>
        <v>933094040</v>
      </c>
      <c r="U21" s="35">
        <f t="shared" si="0"/>
        <v>549675242</v>
      </c>
      <c r="V21" s="35">
        <f t="shared" si="0"/>
        <v>2040719723</v>
      </c>
      <c r="W21" s="35">
        <f t="shared" si="0"/>
        <v>16281696280</v>
      </c>
      <c r="X21" s="35">
        <f t="shared" si="0"/>
        <v>19265696479</v>
      </c>
      <c r="Y21" s="35">
        <f t="shared" si="0"/>
        <v>-2984000199</v>
      </c>
      <c r="Z21" s="36">
        <f>+IF(X21&lt;&gt;0,+(Y21/X21)*100,0)</f>
        <v>-15.488670250009495</v>
      </c>
      <c r="AA21" s="33">
        <f>SUM(AA5:AA20)</f>
        <v>19265764139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4709003069</v>
      </c>
      <c r="D24" s="6">
        <v>205313342</v>
      </c>
      <c r="E24" s="7">
        <v>6352364703</v>
      </c>
      <c r="F24" s="8">
        <v>6072503741</v>
      </c>
      <c r="G24" s="8">
        <v>328270426</v>
      </c>
      <c r="H24" s="8">
        <v>439710214</v>
      </c>
      <c r="I24" s="8">
        <v>494296526</v>
      </c>
      <c r="J24" s="8">
        <v>1262277166</v>
      </c>
      <c r="K24" s="8">
        <v>396320131</v>
      </c>
      <c r="L24" s="8">
        <v>427354718</v>
      </c>
      <c r="M24" s="8">
        <v>484607846</v>
      </c>
      <c r="N24" s="8">
        <v>1308282695</v>
      </c>
      <c r="O24" s="8">
        <v>497808630</v>
      </c>
      <c r="P24" s="8">
        <v>643219304</v>
      </c>
      <c r="Q24" s="8">
        <v>422365286</v>
      </c>
      <c r="R24" s="8">
        <v>1563393220</v>
      </c>
      <c r="S24" s="8">
        <v>407551180</v>
      </c>
      <c r="T24" s="8">
        <v>500053171</v>
      </c>
      <c r="U24" s="8">
        <v>382072645</v>
      </c>
      <c r="V24" s="8">
        <v>1289676996</v>
      </c>
      <c r="W24" s="8">
        <v>5423630077</v>
      </c>
      <c r="X24" s="8">
        <v>6072503741</v>
      </c>
      <c r="Y24" s="8">
        <v>-648873664</v>
      </c>
      <c r="Z24" s="2">
        <v>-10.69</v>
      </c>
      <c r="AA24" s="6">
        <v>6072503741</v>
      </c>
    </row>
    <row r="25" spans="1:27" ht="12.75">
      <c r="A25" s="25" t="s">
        <v>49</v>
      </c>
      <c r="B25" s="24"/>
      <c r="C25" s="6">
        <v>388860638</v>
      </c>
      <c r="D25" s="6">
        <v>19166100</v>
      </c>
      <c r="E25" s="7">
        <v>552746518</v>
      </c>
      <c r="F25" s="8">
        <v>538901181</v>
      </c>
      <c r="G25" s="8">
        <v>30758646</v>
      </c>
      <c r="H25" s="8">
        <v>36400578</v>
      </c>
      <c r="I25" s="8">
        <v>38232537</v>
      </c>
      <c r="J25" s="8">
        <v>105391761</v>
      </c>
      <c r="K25" s="8">
        <v>34079619</v>
      </c>
      <c r="L25" s="8">
        <v>40114392</v>
      </c>
      <c r="M25" s="8">
        <v>35840464</v>
      </c>
      <c r="N25" s="8">
        <v>110034475</v>
      </c>
      <c r="O25" s="8">
        <v>44612303</v>
      </c>
      <c r="P25" s="8">
        <v>51594303</v>
      </c>
      <c r="Q25" s="8">
        <v>49740924</v>
      </c>
      <c r="R25" s="8">
        <v>145947530</v>
      </c>
      <c r="S25" s="8">
        <v>40328231</v>
      </c>
      <c r="T25" s="8">
        <v>39697131</v>
      </c>
      <c r="U25" s="8">
        <v>35918928</v>
      </c>
      <c r="V25" s="8">
        <v>115944290</v>
      </c>
      <c r="W25" s="8">
        <v>477318056</v>
      </c>
      <c r="X25" s="8">
        <v>538901181</v>
      </c>
      <c r="Y25" s="8">
        <v>-61583125</v>
      </c>
      <c r="Z25" s="2">
        <v>-11.43</v>
      </c>
      <c r="AA25" s="6">
        <v>538901181</v>
      </c>
    </row>
    <row r="26" spans="1:27" ht="12.75">
      <c r="A26" s="25" t="s">
        <v>50</v>
      </c>
      <c r="B26" s="24"/>
      <c r="C26" s="6">
        <v>923420078</v>
      </c>
      <c r="D26" s="6">
        <v>33502785</v>
      </c>
      <c r="E26" s="7">
        <v>849071184</v>
      </c>
      <c r="F26" s="8">
        <v>851058494</v>
      </c>
      <c r="G26" s="8">
        <v>448541</v>
      </c>
      <c r="H26" s="8">
        <v>1015615</v>
      </c>
      <c r="I26" s="8">
        <v>432634</v>
      </c>
      <c r="J26" s="8">
        <v>1896790</v>
      </c>
      <c r="K26" s="8">
        <v>1719683</v>
      </c>
      <c r="L26" s="8">
        <v>9551886</v>
      </c>
      <c r="M26" s="8">
        <v>37258166</v>
      </c>
      <c r="N26" s="8">
        <v>48529735</v>
      </c>
      <c r="O26" s="8">
        <v>17950919</v>
      </c>
      <c r="P26" s="8">
        <v>1813138</v>
      </c>
      <c r="Q26" s="8">
        <v>34457737</v>
      </c>
      <c r="R26" s="8">
        <v>54221794</v>
      </c>
      <c r="S26" s="8">
        <v>17319829</v>
      </c>
      <c r="T26" s="8">
        <v>6524422</v>
      </c>
      <c r="U26" s="8">
        <v>70643928</v>
      </c>
      <c r="V26" s="8">
        <v>94488179</v>
      </c>
      <c r="W26" s="8">
        <v>199136498</v>
      </c>
      <c r="X26" s="8">
        <v>851058494</v>
      </c>
      <c r="Y26" s="8">
        <v>-651921996</v>
      </c>
      <c r="Z26" s="2">
        <v>-76.6</v>
      </c>
      <c r="AA26" s="6">
        <v>851058494</v>
      </c>
    </row>
    <row r="27" spans="1:27" ht="12.75">
      <c r="A27" s="25" t="s">
        <v>51</v>
      </c>
      <c r="B27" s="24"/>
      <c r="C27" s="6">
        <v>2229826091</v>
      </c>
      <c r="D27" s="6">
        <v>90320857</v>
      </c>
      <c r="E27" s="7">
        <v>1705531720</v>
      </c>
      <c r="F27" s="8">
        <v>1809592011</v>
      </c>
      <c r="G27" s="8">
        <v>4269312</v>
      </c>
      <c r="H27" s="8">
        <v>4534143</v>
      </c>
      <c r="I27" s="8">
        <v>48279294</v>
      </c>
      <c r="J27" s="8">
        <v>57082749</v>
      </c>
      <c r="K27" s="8">
        <v>51457990</v>
      </c>
      <c r="L27" s="8">
        <v>25274278</v>
      </c>
      <c r="M27" s="8">
        <v>77212576</v>
      </c>
      <c r="N27" s="8">
        <v>153944844</v>
      </c>
      <c r="O27" s="8">
        <v>28085889</v>
      </c>
      <c r="P27" s="8">
        <v>46052726</v>
      </c>
      <c r="Q27" s="8">
        <v>28820891</v>
      </c>
      <c r="R27" s="8">
        <v>102959506</v>
      </c>
      <c r="S27" s="8">
        <v>28364518</v>
      </c>
      <c r="T27" s="8">
        <v>27741755</v>
      </c>
      <c r="U27" s="8">
        <v>290645525</v>
      </c>
      <c r="V27" s="8">
        <v>346751798</v>
      </c>
      <c r="W27" s="8">
        <v>660738897</v>
      </c>
      <c r="X27" s="8">
        <v>1809592011</v>
      </c>
      <c r="Y27" s="8">
        <v>-1148853114</v>
      </c>
      <c r="Z27" s="2">
        <v>-63.49</v>
      </c>
      <c r="AA27" s="6">
        <v>1809592011</v>
      </c>
    </row>
    <row r="28" spans="1:27" ht="12.75">
      <c r="A28" s="25" t="s">
        <v>52</v>
      </c>
      <c r="B28" s="24"/>
      <c r="C28" s="6">
        <v>172804670</v>
      </c>
      <c r="D28" s="6">
        <v>323282</v>
      </c>
      <c r="E28" s="7">
        <v>162063446</v>
      </c>
      <c r="F28" s="8">
        <v>195222124</v>
      </c>
      <c r="G28" s="8">
        <v>33457037</v>
      </c>
      <c r="H28" s="8">
        <v>2590200</v>
      </c>
      <c r="I28" s="8">
        <v>417844</v>
      </c>
      <c r="J28" s="8">
        <v>36465081</v>
      </c>
      <c r="K28" s="8">
        <v>34649138</v>
      </c>
      <c r="L28" s="8">
        <v>2288346</v>
      </c>
      <c r="M28" s="8">
        <v>1767301</v>
      </c>
      <c r="N28" s="8">
        <v>38704785</v>
      </c>
      <c r="O28" s="8">
        <v>27088869</v>
      </c>
      <c r="P28" s="8">
        <v>-23559417</v>
      </c>
      <c r="Q28" s="8">
        <v>3786205</v>
      </c>
      <c r="R28" s="8">
        <v>7315657</v>
      </c>
      <c r="S28" s="8">
        <v>6197648</v>
      </c>
      <c r="T28" s="8">
        <v>6307644</v>
      </c>
      <c r="U28" s="8">
        <v>4886988</v>
      </c>
      <c r="V28" s="8">
        <v>17392280</v>
      </c>
      <c r="W28" s="8">
        <v>99877803</v>
      </c>
      <c r="X28" s="8">
        <v>195222124</v>
      </c>
      <c r="Y28" s="8">
        <v>-95344321</v>
      </c>
      <c r="Z28" s="2">
        <v>-48.84</v>
      </c>
      <c r="AA28" s="6">
        <v>195222124</v>
      </c>
    </row>
    <row r="29" spans="1:27" ht="12.75">
      <c r="A29" s="25" t="s">
        <v>53</v>
      </c>
      <c r="B29" s="24"/>
      <c r="C29" s="6">
        <v>2834966407</v>
      </c>
      <c r="D29" s="6">
        <v>198231247</v>
      </c>
      <c r="E29" s="7">
        <v>3298848744</v>
      </c>
      <c r="F29" s="8">
        <v>3227954958</v>
      </c>
      <c r="G29" s="8">
        <v>182806716</v>
      </c>
      <c r="H29" s="8">
        <v>213732507</v>
      </c>
      <c r="I29" s="8">
        <v>273833682</v>
      </c>
      <c r="J29" s="8">
        <v>670372905</v>
      </c>
      <c r="K29" s="8">
        <v>192388545</v>
      </c>
      <c r="L29" s="8">
        <v>192809279</v>
      </c>
      <c r="M29" s="8">
        <v>263207522</v>
      </c>
      <c r="N29" s="8">
        <v>648405346</v>
      </c>
      <c r="O29" s="8">
        <v>138934166</v>
      </c>
      <c r="P29" s="8">
        <v>367324766</v>
      </c>
      <c r="Q29" s="8">
        <v>330139930</v>
      </c>
      <c r="R29" s="8">
        <v>836398862</v>
      </c>
      <c r="S29" s="8">
        <v>179642060</v>
      </c>
      <c r="T29" s="8">
        <v>165065661</v>
      </c>
      <c r="U29" s="8">
        <v>156759761</v>
      </c>
      <c r="V29" s="8">
        <v>501467482</v>
      </c>
      <c r="W29" s="8">
        <v>2656644595</v>
      </c>
      <c r="X29" s="8">
        <v>3227954958</v>
      </c>
      <c r="Y29" s="8">
        <v>-571310363</v>
      </c>
      <c r="Z29" s="2">
        <v>-17.7</v>
      </c>
      <c r="AA29" s="6">
        <v>3227954958</v>
      </c>
    </row>
    <row r="30" spans="1:27" ht="12.75">
      <c r="A30" s="25" t="s">
        <v>54</v>
      </c>
      <c r="B30" s="24"/>
      <c r="C30" s="6">
        <v>327478798</v>
      </c>
      <c r="D30" s="6">
        <v>24058204</v>
      </c>
      <c r="E30" s="7">
        <v>520540050</v>
      </c>
      <c r="F30" s="8">
        <v>510594503</v>
      </c>
      <c r="G30" s="8">
        <v>14333857</v>
      </c>
      <c r="H30" s="8">
        <v>17499399</v>
      </c>
      <c r="I30" s="8">
        <v>23758091</v>
      </c>
      <c r="J30" s="8">
        <v>55591347</v>
      </c>
      <c r="K30" s="8">
        <v>23476707</v>
      </c>
      <c r="L30" s="8">
        <v>34236690</v>
      </c>
      <c r="M30" s="8">
        <v>23410235</v>
      </c>
      <c r="N30" s="8">
        <v>81123632</v>
      </c>
      <c r="O30" s="8">
        <v>30660388</v>
      </c>
      <c r="P30" s="8">
        <v>25816939</v>
      </c>
      <c r="Q30" s="8">
        <v>21319281</v>
      </c>
      <c r="R30" s="8">
        <v>77796608</v>
      </c>
      <c r="S30" s="8">
        <v>19811799</v>
      </c>
      <c r="T30" s="8">
        <v>18661621</v>
      </c>
      <c r="U30" s="8">
        <v>32277316</v>
      </c>
      <c r="V30" s="8">
        <v>70750736</v>
      </c>
      <c r="W30" s="8">
        <v>285262323</v>
      </c>
      <c r="X30" s="8">
        <v>510594503</v>
      </c>
      <c r="Y30" s="8">
        <v>-225332180</v>
      </c>
      <c r="Z30" s="2">
        <v>-44.13</v>
      </c>
      <c r="AA30" s="6">
        <v>510594503</v>
      </c>
    </row>
    <row r="31" spans="1:27" ht="12.75">
      <c r="A31" s="25" t="s">
        <v>55</v>
      </c>
      <c r="B31" s="24"/>
      <c r="C31" s="6">
        <v>2753801246</v>
      </c>
      <c r="D31" s="6">
        <v>66145041</v>
      </c>
      <c r="E31" s="7">
        <v>2828365028</v>
      </c>
      <c r="F31" s="8">
        <v>3149758523</v>
      </c>
      <c r="G31" s="8">
        <v>86359769</v>
      </c>
      <c r="H31" s="8">
        <v>186024406</v>
      </c>
      <c r="I31" s="8">
        <v>219336941</v>
      </c>
      <c r="J31" s="8">
        <v>491721116</v>
      </c>
      <c r="K31" s="8">
        <v>220743967</v>
      </c>
      <c r="L31" s="8">
        <v>273320426</v>
      </c>
      <c r="M31" s="8">
        <v>292138385</v>
      </c>
      <c r="N31" s="8">
        <v>786202778</v>
      </c>
      <c r="O31" s="8">
        <v>173592432</v>
      </c>
      <c r="P31" s="8">
        <v>179043339</v>
      </c>
      <c r="Q31" s="8">
        <v>181887299</v>
      </c>
      <c r="R31" s="8">
        <v>534523070</v>
      </c>
      <c r="S31" s="8">
        <v>118709533</v>
      </c>
      <c r="T31" s="8">
        <v>205590778</v>
      </c>
      <c r="U31" s="8">
        <v>309803581</v>
      </c>
      <c r="V31" s="8">
        <v>634103892</v>
      </c>
      <c r="W31" s="8">
        <v>2446550856</v>
      </c>
      <c r="X31" s="8">
        <v>3149758523</v>
      </c>
      <c r="Y31" s="8">
        <v>-703207667</v>
      </c>
      <c r="Z31" s="2">
        <v>-22.33</v>
      </c>
      <c r="AA31" s="6">
        <v>3149758523</v>
      </c>
    </row>
    <row r="32" spans="1:27" ht="12.75">
      <c r="A32" s="25" t="s">
        <v>43</v>
      </c>
      <c r="B32" s="24"/>
      <c r="C32" s="6">
        <v>97787123</v>
      </c>
      <c r="D32" s="6"/>
      <c r="E32" s="7">
        <v>97331545</v>
      </c>
      <c r="F32" s="8">
        <v>114406582</v>
      </c>
      <c r="G32" s="8">
        <v>6708458</v>
      </c>
      <c r="H32" s="8">
        <v>3673053</v>
      </c>
      <c r="I32" s="8">
        <v>2829633</v>
      </c>
      <c r="J32" s="8">
        <v>13211144</v>
      </c>
      <c r="K32" s="8">
        <v>5640245</v>
      </c>
      <c r="L32" s="8">
        <v>3317313</v>
      </c>
      <c r="M32" s="8">
        <v>3279015</v>
      </c>
      <c r="N32" s="8">
        <v>12236573</v>
      </c>
      <c r="O32" s="8">
        <v>11072285</v>
      </c>
      <c r="P32" s="8">
        <v>8180091</v>
      </c>
      <c r="Q32" s="8">
        <v>7832300</v>
      </c>
      <c r="R32" s="8">
        <v>27084676</v>
      </c>
      <c r="S32" s="8">
        <v>2715069</v>
      </c>
      <c r="T32" s="8">
        <v>3913740</v>
      </c>
      <c r="U32" s="8">
        <v>9010065</v>
      </c>
      <c r="V32" s="8">
        <v>15638874</v>
      </c>
      <c r="W32" s="8">
        <v>68171267</v>
      </c>
      <c r="X32" s="8">
        <v>114406582</v>
      </c>
      <c r="Y32" s="8">
        <v>-46235315</v>
      </c>
      <c r="Z32" s="2">
        <v>-40.41</v>
      </c>
      <c r="AA32" s="6">
        <v>114406582</v>
      </c>
    </row>
    <row r="33" spans="1:27" ht="12.75">
      <c r="A33" s="25" t="s">
        <v>56</v>
      </c>
      <c r="B33" s="24"/>
      <c r="C33" s="6">
        <v>1665752217</v>
      </c>
      <c r="D33" s="6">
        <v>45019327</v>
      </c>
      <c r="E33" s="7">
        <v>2057023353</v>
      </c>
      <c r="F33" s="8">
        <v>2038877239</v>
      </c>
      <c r="G33" s="8">
        <v>134368149</v>
      </c>
      <c r="H33" s="8">
        <v>142925792</v>
      </c>
      <c r="I33" s="8">
        <v>138732400</v>
      </c>
      <c r="J33" s="8">
        <v>416026341</v>
      </c>
      <c r="K33" s="8">
        <v>156377318</v>
      </c>
      <c r="L33" s="8">
        <v>145280071</v>
      </c>
      <c r="M33" s="8">
        <v>162499623</v>
      </c>
      <c r="N33" s="8">
        <v>464157012</v>
      </c>
      <c r="O33" s="8">
        <v>115941609</v>
      </c>
      <c r="P33" s="8">
        <v>125053029</v>
      </c>
      <c r="Q33" s="8">
        <v>189565140</v>
      </c>
      <c r="R33" s="8">
        <v>430559778</v>
      </c>
      <c r="S33" s="8">
        <v>89156419</v>
      </c>
      <c r="T33" s="8">
        <v>93045309</v>
      </c>
      <c r="U33" s="8">
        <v>99407165</v>
      </c>
      <c r="V33" s="8">
        <v>281608893</v>
      </c>
      <c r="W33" s="8">
        <v>1592352024</v>
      </c>
      <c r="X33" s="8">
        <v>2038920921</v>
      </c>
      <c r="Y33" s="8">
        <v>-446568897</v>
      </c>
      <c r="Z33" s="2">
        <v>-21.9</v>
      </c>
      <c r="AA33" s="6">
        <v>2038877239</v>
      </c>
    </row>
    <row r="34" spans="1:27" ht="12.75">
      <c r="A34" s="23" t="s">
        <v>57</v>
      </c>
      <c r="B34" s="29"/>
      <c r="C34" s="6">
        <v>110639154</v>
      </c>
      <c r="D34" s="6"/>
      <c r="E34" s="7">
        <v>2567304</v>
      </c>
      <c r="F34" s="8">
        <v>24102304</v>
      </c>
      <c r="G34" s="8"/>
      <c r="H34" s="8"/>
      <c r="I34" s="8"/>
      <c r="J34" s="8"/>
      <c r="K34" s="8"/>
      <c r="L34" s="8"/>
      <c r="M34" s="8">
        <v>-215246</v>
      </c>
      <c r="N34" s="8">
        <v>-215246</v>
      </c>
      <c r="O34" s="8">
        <v>-1940817</v>
      </c>
      <c r="P34" s="8">
        <v>-49553</v>
      </c>
      <c r="Q34" s="8">
        <v>-343507</v>
      </c>
      <c r="R34" s="8">
        <v>-2333877</v>
      </c>
      <c r="S34" s="8"/>
      <c r="T34" s="8">
        <v>-35316</v>
      </c>
      <c r="U34" s="8">
        <v>30288269</v>
      </c>
      <c r="V34" s="8">
        <v>30252953</v>
      </c>
      <c r="W34" s="8">
        <v>27703830</v>
      </c>
      <c r="X34" s="8">
        <v>24102304</v>
      </c>
      <c r="Y34" s="8">
        <v>3601526</v>
      </c>
      <c r="Z34" s="2">
        <v>14.94</v>
      </c>
      <c r="AA34" s="6">
        <v>24102304</v>
      </c>
    </row>
    <row r="35" spans="1:27" ht="12.75">
      <c r="A35" s="40" t="s">
        <v>58</v>
      </c>
      <c r="B35" s="32"/>
      <c r="C35" s="33">
        <f aca="true" t="shared" si="1" ref="C35:Y35">SUM(C24:C34)</f>
        <v>16214339491</v>
      </c>
      <c r="D35" s="33">
        <f>SUM(D24:D34)</f>
        <v>682080185</v>
      </c>
      <c r="E35" s="34">
        <f t="shared" si="1"/>
        <v>18426453595</v>
      </c>
      <c r="F35" s="35">
        <f t="shared" si="1"/>
        <v>18532971660</v>
      </c>
      <c r="G35" s="35">
        <f t="shared" si="1"/>
        <v>821780911</v>
      </c>
      <c r="H35" s="35">
        <f t="shared" si="1"/>
        <v>1048105907</v>
      </c>
      <c r="I35" s="35">
        <f t="shared" si="1"/>
        <v>1240149582</v>
      </c>
      <c r="J35" s="35">
        <f t="shared" si="1"/>
        <v>3110036400</v>
      </c>
      <c r="K35" s="35">
        <f t="shared" si="1"/>
        <v>1116853343</v>
      </c>
      <c r="L35" s="35">
        <f t="shared" si="1"/>
        <v>1153547399</v>
      </c>
      <c r="M35" s="35">
        <f t="shared" si="1"/>
        <v>1381005887</v>
      </c>
      <c r="N35" s="35">
        <f t="shared" si="1"/>
        <v>3651406629</v>
      </c>
      <c r="O35" s="35">
        <f t="shared" si="1"/>
        <v>1083806673</v>
      </c>
      <c r="P35" s="35">
        <f t="shared" si="1"/>
        <v>1424488665</v>
      </c>
      <c r="Q35" s="35">
        <f t="shared" si="1"/>
        <v>1269571486</v>
      </c>
      <c r="R35" s="35">
        <f t="shared" si="1"/>
        <v>3777866824</v>
      </c>
      <c r="S35" s="35">
        <f t="shared" si="1"/>
        <v>909796286</v>
      </c>
      <c r="T35" s="35">
        <f t="shared" si="1"/>
        <v>1066565916</v>
      </c>
      <c r="U35" s="35">
        <f t="shared" si="1"/>
        <v>1421714171</v>
      </c>
      <c r="V35" s="35">
        <f t="shared" si="1"/>
        <v>3398076373</v>
      </c>
      <c r="W35" s="35">
        <f t="shared" si="1"/>
        <v>13937386226</v>
      </c>
      <c r="X35" s="35">
        <f t="shared" si="1"/>
        <v>18533015342</v>
      </c>
      <c r="Y35" s="35">
        <f t="shared" si="1"/>
        <v>-4595629116</v>
      </c>
      <c r="Z35" s="36">
        <f>+IF(X35&lt;&gt;0,+(Y35/X35)*100,0)</f>
        <v>-24.79698544027677</v>
      </c>
      <c r="AA35" s="33">
        <f>SUM(AA24:AA34)</f>
        <v>18532971660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-1274991193</v>
      </c>
      <c r="D37" s="46">
        <f>+D21-D35</f>
        <v>83433656</v>
      </c>
      <c r="E37" s="47">
        <f t="shared" si="2"/>
        <v>1401684875</v>
      </c>
      <c r="F37" s="48">
        <f t="shared" si="2"/>
        <v>732792479</v>
      </c>
      <c r="G37" s="48">
        <f t="shared" si="2"/>
        <v>3241567296</v>
      </c>
      <c r="H37" s="48">
        <f t="shared" si="2"/>
        <v>-79586795</v>
      </c>
      <c r="I37" s="48">
        <f t="shared" si="2"/>
        <v>-366558644</v>
      </c>
      <c r="J37" s="48">
        <f t="shared" si="2"/>
        <v>2795421857</v>
      </c>
      <c r="K37" s="48">
        <f t="shared" si="2"/>
        <v>-311580464</v>
      </c>
      <c r="L37" s="48">
        <f t="shared" si="2"/>
        <v>-393667521</v>
      </c>
      <c r="M37" s="48">
        <f t="shared" si="2"/>
        <v>1345792112</v>
      </c>
      <c r="N37" s="48">
        <f t="shared" si="2"/>
        <v>640544127</v>
      </c>
      <c r="O37" s="48">
        <f t="shared" si="2"/>
        <v>-139872563</v>
      </c>
      <c r="P37" s="48">
        <f t="shared" si="2"/>
        <v>-53953090</v>
      </c>
      <c r="Q37" s="48">
        <f t="shared" si="2"/>
        <v>459526373</v>
      </c>
      <c r="R37" s="48">
        <f t="shared" si="2"/>
        <v>265700720</v>
      </c>
      <c r="S37" s="48">
        <f t="shared" si="2"/>
        <v>-351845845</v>
      </c>
      <c r="T37" s="48">
        <f t="shared" si="2"/>
        <v>-133471876</v>
      </c>
      <c r="U37" s="48">
        <f t="shared" si="2"/>
        <v>-872038929</v>
      </c>
      <c r="V37" s="48">
        <f t="shared" si="2"/>
        <v>-1357356650</v>
      </c>
      <c r="W37" s="48">
        <f t="shared" si="2"/>
        <v>2344310054</v>
      </c>
      <c r="X37" s="48">
        <f>IF(F21=F35,0,X21-X35)</f>
        <v>732681137</v>
      </c>
      <c r="Y37" s="48">
        <f t="shared" si="2"/>
        <v>1611628917</v>
      </c>
      <c r="Z37" s="49">
        <f>+IF(X37&lt;&gt;0,+(Y37/X37)*100,0)</f>
        <v>219.9632057676408</v>
      </c>
      <c r="AA37" s="46">
        <f>+AA21-AA35</f>
        <v>732792479</v>
      </c>
    </row>
    <row r="38" spans="1:27" ht="22.5" customHeight="1">
      <c r="A38" s="50" t="s">
        <v>60</v>
      </c>
      <c r="B38" s="29"/>
      <c r="C38" s="6">
        <v>2757282508</v>
      </c>
      <c r="D38" s="6">
        <v>64637658</v>
      </c>
      <c r="E38" s="7">
        <v>4203573868</v>
      </c>
      <c r="F38" s="8">
        <v>4841513592</v>
      </c>
      <c r="G38" s="8">
        <v>143772559</v>
      </c>
      <c r="H38" s="8">
        <v>147861109</v>
      </c>
      <c r="I38" s="8">
        <v>174405426</v>
      </c>
      <c r="J38" s="8">
        <v>466039094</v>
      </c>
      <c r="K38" s="8">
        <v>274646475</v>
      </c>
      <c r="L38" s="8">
        <v>150778911</v>
      </c>
      <c r="M38" s="8">
        <v>321682265</v>
      </c>
      <c r="N38" s="8">
        <v>747107651</v>
      </c>
      <c r="O38" s="8">
        <v>421143066</v>
      </c>
      <c r="P38" s="8">
        <v>166016262</v>
      </c>
      <c r="Q38" s="8">
        <v>288063491</v>
      </c>
      <c r="R38" s="8">
        <v>875222819</v>
      </c>
      <c r="S38" s="8">
        <v>146669376</v>
      </c>
      <c r="T38" s="8">
        <v>164681330</v>
      </c>
      <c r="U38" s="8">
        <v>329823930</v>
      </c>
      <c r="V38" s="8">
        <v>641174636</v>
      </c>
      <c r="W38" s="8">
        <v>2729544200</v>
      </c>
      <c r="X38" s="8">
        <v>4841513592</v>
      </c>
      <c r="Y38" s="8">
        <v>-2111969392</v>
      </c>
      <c r="Z38" s="2">
        <v>-43.62</v>
      </c>
      <c r="AA38" s="6">
        <v>4841513592</v>
      </c>
    </row>
    <row r="39" spans="1:27" ht="57" customHeight="1">
      <c r="A39" s="50" t="s">
        <v>61</v>
      </c>
      <c r="B39" s="29"/>
      <c r="C39" s="28">
        <v>13360811</v>
      </c>
      <c r="D39" s="28"/>
      <c r="E39" s="7">
        <v>989160</v>
      </c>
      <c r="F39" s="26">
        <v>32760210</v>
      </c>
      <c r="G39" s="26">
        <v>43945</v>
      </c>
      <c r="H39" s="26">
        <v>347907</v>
      </c>
      <c r="I39" s="26">
        <v>1794802</v>
      </c>
      <c r="J39" s="26">
        <v>2186654</v>
      </c>
      <c r="K39" s="26">
        <v>1499646</v>
      </c>
      <c r="L39" s="26">
        <v>4539214</v>
      </c>
      <c r="M39" s="26">
        <v>3081982</v>
      </c>
      <c r="N39" s="26">
        <v>9120842</v>
      </c>
      <c r="O39" s="26">
        <v>23199145</v>
      </c>
      <c r="P39" s="26">
        <v>27096</v>
      </c>
      <c r="Q39" s="26">
        <v>3113836</v>
      </c>
      <c r="R39" s="26">
        <v>26340077</v>
      </c>
      <c r="S39" s="26">
        <v>1193700</v>
      </c>
      <c r="T39" s="26">
        <v>1091547</v>
      </c>
      <c r="U39" s="26">
        <v>20684</v>
      </c>
      <c r="V39" s="26">
        <v>2305931</v>
      </c>
      <c r="W39" s="26">
        <v>39953504</v>
      </c>
      <c r="X39" s="26">
        <v>32760210</v>
      </c>
      <c r="Y39" s="26">
        <v>7193294</v>
      </c>
      <c r="Z39" s="27">
        <v>21.96</v>
      </c>
      <c r="AA39" s="28">
        <v>32760210</v>
      </c>
    </row>
    <row r="40" spans="1:27" ht="12.75">
      <c r="A40" s="23" t="s">
        <v>62</v>
      </c>
      <c r="B40" s="29"/>
      <c r="C40" s="51">
        <v>738069</v>
      </c>
      <c r="D40" s="51"/>
      <c r="E40" s="7">
        <v>72225000</v>
      </c>
      <c r="F40" s="8">
        <v>72000000</v>
      </c>
      <c r="G40" s="52"/>
      <c r="H40" s="52"/>
      <c r="I40" s="52">
        <v>259529</v>
      </c>
      <c r="J40" s="8">
        <v>259529</v>
      </c>
      <c r="K40" s="52">
        <v>111123</v>
      </c>
      <c r="L40" s="52"/>
      <c r="M40" s="8"/>
      <c r="N40" s="52">
        <v>111123</v>
      </c>
      <c r="O40" s="52"/>
      <c r="P40" s="52">
        <v>172155</v>
      </c>
      <c r="Q40" s="8"/>
      <c r="R40" s="52">
        <v>172155</v>
      </c>
      <c r="S40" s="52"/>
      <c r="T40" s="8">
        <v>165292</v>
      </c>
      <c r="U40" s="52"/>
      <c r="V40" s="52">
        <v>165292</v>
      </c>
      <c r="W40" s="52">
        <v>708099</v>
      </c>
      <c r="X40" s="8">
        <v>72000000</v>
      </c>
      <c r="Y40" s="52">
        <v>-71291901</v>
      </c>
      <c r="Z40" s="53">
        <v>-99.02</v>
      </c>
      <c r="AA40" s="54">
        <v>72000000</v>
      </c>
    </row>
    <row r="41" spans="1:27" ht="24.75" customHeight="1">
      <c r="A41" s="55" t="s">
        <v>63</v>
      </c>
      <c r="B41" s="29"/>
      <c r="C41" s="56">
        <f aca="true" t="shared" si="3" ref="C41:Y41">SUM(C37:C40)</f>
        <v>1496390195</v>
      </c>
      <c r="D41" s="56">
        <f>SUM(D37:D40)</f>
        <v>148071314</v>
      </c>
      <c r="E41" s="57">
        <f t="shared" si="3"/>
        <v>5678472903</v>
      </c>
      <c r="F41" s="58">
        <f t="shared" si="3"/>
        <v>5679066281</v>
      </c>
      <c r="G41" s="58">
        <f t="shared" si="3"/>
        <v>3385383800</v>
      </c>
      <c r="H41" s="58">
        <f t="shared" si="3"/>
        <v>68622221</v>
      </c>
      <c r="I41" s="58">
        <f t="shared" si="3"/>
        <v>-190098887</v>
      </c>
      <c r="J41" s="58">
        <f t="shared" si="3"/>
        <v>3263907134</v>
      </c>
      <c r="K41" s="58">
        <f t="shared" si="3"/>
        <v>-35323220</v>
      </c>
      <c r="L41" s="58">
        <f t="shared" si="3"/>
        <v>-238349396</v>
      </c>
      <c r="M41" s="58">
        <f t="shared" si="3"/>
        <v>1670556359</v>
      </c>
      <c r="N41" s="58">
        <f t="shared" si="3"/>
        <v>1396883743</v>
      </c>
      <c r="O41" s="58">
        <f t="shared" si="3"/>
        <v>304469648</v>
      </c>
      <c r="P41" s="58">
        <f t="shared" si="3"/>
        <v>112262423</v>
      </c>
      <c r="Q41" s="58">
        <f t="shared" si="3"/>
        <v>750703700</v>
      </c>
      <c r="R41" s="58">
        <f t="shared" si="3"/>
        <v>1167435771</v>
      </c>
      <c r="S41" s="58">
        <f t="shared" si="3"/>
        <v>-203982769</v>
      </c>
      <c r="T41" s="58">
        <f t="shared" si="3"/>
        <v>32466293</v>
      </c>
      <c r="U41" s="58">
        <f t="shared" si="3"/>
        <v>-542194315</v>
      </c>
      <c r="V41" s="58">
        <f t="shared" si="3"/>
        <v>-713710791</v>
      </c>
      <c r="W41" s="58">
        <f t="shared" si="3"/>
        <v>5114515857</v>
      </c>
      <c r="X41" s="58">
        <f t="shared" si="3"/>
        <v>5678954939</v>
      </c>
      <c r="Y41" s="58">
        <f t="shared" si="3"/>
        <v>-564439082</v>
      </c>
      <c r="Z41" s="59">
        <f>+IF(X41&lt;&gt;0,+(Y41/X41)*100,0)</f>
        <v>-9.93913647956135</v>
      </c>
      <c r="AA41" s="56">
        <f>SUM(AA37:AA40)</f>
        <v>5679066281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1496390195</v>
      </c>
      <c r="D43" s="64">
        <f>+D41-D42</f>
        <v>148071314</v>
      </c>
      <c r="E43" s="65">
        <f t="shared" si="4"/>
        <v>5678472903</v>
      </c>
      <c r="F43" s="66">
        <f t="shared" si="4"/>
        <v>5679066281</v>
      </c>
      <c r="G43" s="66">
        <f t="shared" si="4"/>
        <v>3385383800</v>
      </c>
      <c r="H43" s="66">
        <f t="shared" si="4"/>
        <v>68622221</v>
      </c>
      <c r="I43" s="66">
        <f t="shared" si="4"/>
        <v>-190098887</v>
      </c>
      <c r="J43" s="66">
        <f t="shared" si="4"/>
        <v>3263907134</v>
      </c>
      <c r="K43" s="66">
        <f t="shared" si="4"/>
        <v>-35323220</v>
      </c>
      <c r="L43" s="66">
        <f t="shared" si="4"/>
        <v>-238349396</v>
      </c>
      <c r="M43" s="66">
        <f t="shared" si="4"/>
        <v>1670556359</v>
      </c>
      <c r="N43" s="66">
        <f t="shared" si="4"/>
        <v>1396883743</v>
      </c>
      <c r="O43" s="66">
        <f t="shared" si="4"/>
        <v>304469648</v>
      </c>
      <c r="P43" s="66">
        <f t="shared" si="4"/>
        <v>112262423</v>
      </c>
      <c r="Q43" s="66">
        <f t="shared" si="4"/>
        <v>750703700</v>
      </c>
      <c r="R43" s="66">
        <f t="shared" si="4"/>
        <v>1167435771</v>
      </c>
      <c r="S43" s="66">
        <f t="shared" si="4"/>
        <v>-203982769</v>
      </c>
      <c r="T43" s="66">
        <f t="shared" si="4"/>
        <v>32466293</v>
      </c>
      <c r="U43" s="66">
        <f t="shared" si="4"/>
        <v>-542194315</v>
      </c>
      <c r="V43" s="66">
        <f t="shared" si="4"/>
        <v>-713710791</v>
      </c>
      <c r="W43" s="66">
        <f t="shared" si="4"/>
        <v>5114515857</v>
      </c>
      <c r="X43" s="66">
        <f t="shared" si="4"/>
        <v>5678954939</v>
      </c>
      <c r="Y43" s="66">
        <f t="shared" si="4"/>
        <v>-564439082</v>
      </c>
      <c r="Z43" s="67">
        <f>+IF(X43&lt;&gt;0,+(Y43/X43)*100,0)</f>
        <v>-9.93913647956135</v>
      </c>
      <c r="AA43" s="64">
        <f>+AA41-AA42</f>
        <v>5679066281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1496390195</v>
      </c>
      <c r="D45" s="56">
        <f>SUM(D43:D44)</f>
        <v>148071314</v>
      </c>
      <c r="E45" s="57">
        <f t="shared" si="5"/>
        <v>5678472903</v>
      </c>
      <c r="F45" s="58">
        <f t="shared" si="5"/>
        <v>5679066281</v>
      </c>
      <c r="G45" s="58">
        <f t="shared" si="5"/>
        <v>3385383800</v>
      </c>
      <c r="H45" s="58">
        <f t="shared" si="5"/>
        <v>68622221</v>
      </c>
      <c r="I45" s="58">
        <f t="shared" si="5"/>
        <v>-190098887</v>
      </c>
      <c r="J45" s="58">
        <f t="shared" si="5"/>
        <v>3263907134</v>
      </c>
      <c r="K45" s="58">
        <f t="shared" si="5"/>
        <v>-35323220</v>
      </c>
      <c r="L45" s="58">
        <f t="shared" si="5"/>
        <v>-238349396</v>
      </c>
      <c r="M45" s="58">
        <f t="shared" si="5"/>
        <v>1670556359</v>
      </c>
      <c r="N45" s="58">
        <f t="shared" si="5"/>
        <v>1396883743</v>
      </c>
      <c r="O45" s="58">
        <f t="shared" si="5"/>
        <v>304469648</v>
      </c>
      <c r="P45" s="58">
        <f t="shared" si="5"/>
        <v>112262423</v>
      </c>
      <c r="Q45" s="58">
        <f t="shared" si="5"/>
        <v>750703700</v>
      </c>
      <c r="R45" s="58">
        <f t="shared" si="5"/>
        <v>1167435771</v>
      </c>
      <c r="S45" s="58">
        <f t="shared" si="5"/>
        <v>-203982769</v>
      </c>
      <c r="T45" s="58">
        <f t="shared" si="5"/>
        <v>32466293</v>
      </c>
      <c r="U45" s="58">
        <f t="shared" si="5"/>
        <v>-542194315</v>
      </c>
      <c r="V45" s="58">
        <f t="shared" si="5"/>
        <v>-713710791</v>
      </c>
      <c r="W45" s="58">
        <f t="shared" si="5"/>
        <v>5114515857</v>
      </c>
      <c r="X45" s="58">
        <f t="shared" si="5"/>
        <v>5678954939</v>
      </c>
      <c r="Y45" s="58">
        <f t="shared" si="5"/>
        <v>-564439082</v>
      </c>
      <c r="Z45" s="59">
        <f>+IF(X45&lt;&gt;0,+(Y45/X45)*100,0)</f>
        <v>-9.93913647956135</v>
      </c>
      <c r="AA45" s="56">
        <f>SUM(AA43:AA44)</f>
        <v>5679066281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1496390195</v>
      </c>
      <c r="D47" s="71">
        <f>SUM(D45:D46)</f>
        <v>148071314</v>
      </c>
      <c r="E47" s="72">
        <f t="shared" si="6"/>
        <v>5678472903</v>
      </c>
      <c r="F47" s="73">
        <f t="shared" si="6"/>
        <v>5679066281</v>
      </c>
      <c r="G47" s="73">
        <f t="shared" si="6"/>
        <v>3385383800</v>
      </c>
      <c r="H47" s="74">
        <f t="shared" si="6"/>
        <v>68622221</v>
      </c>
      <c r="I47" s="74">
        <f t="shared" si="6"/>
        <v>-190098887</v>
      </c>
      <c r="J47" s="74">
        <f t="shared" si="6"/>
        <v>3263907134</v>
      </c>
      <c r="K47" s="74">
        <f t="shared" si="6"/>
        <v>-35323220</v>
      </c>
      <c r="L47" s="74">
        <f t="shared" si="6"/>
        <v>-238349396</v>
      </c>
      <c r="M47" s="73">
        <f t="shared" si="6"/>
        <v>1670556359</v>
      </c>
      <c r="N47" s="73">
        <f t="shared" si="6"/>
        <v>1396883743</v>
      </c>
      <c r="O47" s="74">
        <f t="shared" si="6"/>
        <v>304469648</v>
      </c>
      <c r="P47" s="74">
        <f t="shared" si="6"/>
        <v>112262423</v>
      </c>
      <c r="Q47" s="74">
        <f t="shared" si="6"/>
        <v>750703700</v>
      </c>
      <c r="R47" s="74">
        <f t="shared" si="6"/>
        <v>1167435771</v>
      </c>
      <c r="S47" s="74">
        <f t="shared" si="6"/>
        <v>-203982769</v>
      </c>
      <c r="T47" s="73">
        <f t="shared" si="6"/>
        <v>32466293</v>
      </c>
      <c r="U47" s="73">
        <f t="shared" si="6"/>
        <v>-542194315</v>
      </c>
      <c r="V47" s="74">
        <f t="shared" si="6"/>
        <v>-713710791</v>
      </c>
      <c r="W47" s="74">
        <f t="shared" si="6"/>
        <v>5114515857</v>
      </c>
      <c r="X47" s="74">
        <f t="shared" si="6"/>
        <v>5678954939</v>
      </c>
      <c r="Y47" s="74">
        <f t="shared" si="6"/>
        <v>-564439082</v>
      </c>
      <c r="Z47" s="75">
        <f>+IF(X47&lt;&gt;0,+(Y47/X47)*100,0)</f>
        <v>-9.93913647956135</v>
      </c>
      <c r="AA47" s="76">
        <f>SUM(AA45:AA46)</f>
        <v>5679066281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73345241</v>
      </c>
      <c r="D5" s="6">
        <v>67109829</v>
      </c>
      <c r="E5" s="7">
        <v>70362504</v>
      </c>
      <c r="F5" s="8">
        <v>79416508</v>
      </c>
      <c r="G5" s="8">
        <v>6517837</v>
      </c>
      <c r="H5" s="8">
        <v>6686850</v>
      </c>
      <c r="I5" s="8"/>
      <c r="J5" s="8">
        <v>13204687</v>
      </c>
      <c r="K5" s="8">
        <v>6612596</v>
      </c>
      <c r="L5" s="8">
        <v>6940775</v>
      </c>
      <c r="M5" s="8">
        <v>6274466</v>
      </c>
      <c r="N5" s="8">
        <v>19827837</v>
      </c>
      <c r="O5" s="8">
        <v>6935962</v>
      </c>
      <c r="P5" s="8">
        <v>6534353</v>
      </c>
      <c r="Q5" s="8">
        <v>6924565</v>
      </c>
      <c r="R5" s="8">
        <v>20394880</v>
      </c>
      <c r="S5" s="8">
        <v>7006741</v>
      </c>
      <c r="T5" s="8">
        <v>7006741</v>
      </c>
      <c r="U5" s="8"/>
      <c r="V5" s="8">
        <v>14013482</v>
      </c>
      <c r="W5" s="8">
        <v>67440886</v>
      </c>
      <c r="X5" s="8">
        <v>79416508</v>
      </c>
      <c r="Y5" s="8">
        <v>-11975622</v>
      </c>
      <c r="Z5" s="2">
        <v>-15.08</v>
      </c>
      <c r="AA5" s="6">
        <v>79416508</v>
      </c>
    </row>
    <row r="6" spans="1:27" ht="12.75">
      <c r="A6" s="23" t="s">
        <v>32</v>
      </c>
      <c r="B6" s="24"/>
      <c r="C6" s="6">
        <v>334480534</v>
      </c>
      <c r="D6" s="6">
        <v>281494594</v>
      </c>
      <c r="E6" s="7">
        <v>373217988</v>
      </c>
      <c r="F6" s="8">
        <v>342879000</v>
      </c>
      <c r="G6" s="8">
        <v>12837746</v>
      </c>
      <c r="H6" s="8">
        <v>27364460</v>
      </c>
      <c r="I6" s="8"/>
      <c r="J6" s="8">
        <v>40202206</v>
      </c>
      <c r="K6" s="8">
        <v>26425415</v>
      </c>
      <c r="L6" s="8">
        <v>26605795</v>
      </c>
      <c r="M6" s="8">
        <v>28066188</v>
      </c>
      <c r="N6" s="8">
        <v>81097398</v>
      </c>
      <c r="O6" s="8">
        <v>24826003</v>
      </c>
      <c r="P6" s="8">
        <v>28898236</v>
      </c>
      <c r="Q6" s="8">
        <v>51992092</v>
      </c>
      <c r="R6" s="8">
        <v>105716331</v>
      </c>
      <c r="S6" s="8">
        <v>24016512</v>
      </c>
      <c r="T6" s="8">
        <v>78960542</v>
      </c>
      <c r="U6" s="8"/>
      <c r="V6" s="8">
        <v>102977054</v>
      </c>
      <c r="W6" s="8">
        <v>329992989</v>
      </c>
      <c r="X6" s="8">
        <v>342879000</v>
      </c>
      <c r="Y6" s="8">
        <v>-12886011</v>
      </c>
      <c r="Z6" s="2">
        <v>-3.76</v>
      </c>
      <c r="AA6" s="6">
        <v>342879000</v>
      </c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>
        <v>5776</v>
      </c>
      <c r="D8" s="6">
        <v>24541</v>
      </c>
      <c r="E8" s="7"/>
      <c r="F8" s="8"/>
      <c r="G8" s="8">
        <v>317</v>
      </c>
      <c r="H8" s="8">
        <v>317</v>
      </c>
      <c r="I8" s="8"/>
      <c r="J8" s="8">
        <v>634</v>
      </c>
      <c r="K8" s="8"/>
      <c r="L8" s="8">
        <v>1817</v>
      </c>
      <c r="M8" s="8">
        <v>1290</v>
      </c>
      <c r="N8" s="8">
        <v>3107</v>
      </c>
      <c r="O8" s="8">
        <v>7190</v>
      </c>
      <c r="P8" s="8">
        <v>8046</v>
      </c>
      <c r="Q8" s="8">
        <v>4615</v>
      </c>
      <c r="R8" s="8">
        <v>19851</v>
      </c>
      <c r="S8" s="8"/>
      <c r="T8" s="8">
        <v>659</v>
      </c>
      <c r="U8" s="8"/>
      <c r="V8" s="8">
        <v>659</v>
      </c>
      <c r="W8" s="8">
        <v>24251</v>
      </c>
      <c r="X8" s="8"/>
      <c r="Y8" s="8">
        <v>24251</v>
      </c>
      <c r="Z8" s="2"/>
      <c r="AA8" s="6"/>
    </row>
    <row r="9" spans="1:27" ht="12.75">
      <c r="A9" s="25" t="s">
        <v>35</v>
      </c>
      <c r="B9" s="24"/>
      <c r="C9" s="6">
        <v>11352762</v>
      </c>
      <c r="D9" s="6">
        <v>9556216</v>
      </c>
      <c r="E9" s="7">
        <v>9823848</v>
      </c>
      <c r="F9" s="8">
        <v>11099859</v>
      </c>
      <c r="G9" s="8">
        <v>966155</v>
      </c>
      <c r="H9" s="8">
        <v>859268</v>
      </c>
      <c r="I9" s="8"/>
      <c r="J9" s="8">
        <v>1825423</v>
      </c>
      <c r="K9" s="8">
        <v>931843</v>
      </c>
      <c r="L9" s="8">
        <v>954173</v>
      </c>
      <c r="M9" s="8">
        <v>1007065</v>
      </c>
      <c r="N9" s="8">
        <v>2893081</v>
      </c>
      <c r="O9" s="8">
        <v>889017</v>
      </c>
      <c r="P9" s="8">
        <v>1131606</v>
      </c>
      <c r="Q9" s="8">
        <v>982510</v>
      </c>
      <c r="R9" s="8">
        <v>3003133</v>
      </c>
      <c r="S9" s="8">
        <v>1021155</v>
      </c>
      <c r="T9" s="8">
        <v>903138</v>
      </c>
      <c r="U9" s="8"/>
      <c r="V9" s="8">
        <v>1924293</v>
      </c>
      <c r="W9" s="8">
        <v>9645930</v>
      </c>
      <c r="X9" s="8">
        <v>11099859</v>
      </c>
      <c r="Y9" s="8">
        <v>-1453929</v>
      </c>
      <c r="Z9" s="2">
        <v>-13.1</v>
      </c>
      <c r="AA9" s="6">
        <v>11099859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828003</v>
      </c>
      <c r="D11" s="6">
        <v>1930886</v>
      </c>
      <c r="E11" s="7">
        <v>346080</v>
      </c>
      <c r="F11" s="8">
        <v>253088</v>
      </c>
      <c r="G11" s="8">
        <v>668578</v>
      </c>
      <c r="H11" s="8">
        <v>269856</v>
      </c>
      <c r="I11" s="8"/>
      <c r="J11" s="8">
        <v>938434</v>
      </c>
      <c r="K11" s="8">
        <v>301316</v>
      </c>
      <c r="L11" s="8">
        <v>217383</v>
      </c>
      <c r="M11" s="8">
        <v>261986</v>
      </c>
      <c r="N11" s="8">
        <v>780685</v>
      </c>
      <c r="O11" s="8">
        <v>342923</v>
      </c>
      <c r="P11" s="8">
        <v>228448</v>
      </c>
      <c r="Q11" s="8">
        <v>368549</v>
      </c>
      <c r="R11" s="8">
        <v>939920</v>
      </c>
      <c r="S11" s="8">
        <v>174233</v>
      </c>
      <c r="T11" s="8">
        <v>174233</v>
      </c>
      <c r="U11" s="8"/>
      <c r="V11" s="8">
        <v>348466</v>
      </c>
      <c r="W11" s="8">
        <v>3007505</v>
      </c>
      <c r="X11" s="8">
        <v>253088</v>
      </c>
      <c r="Y11" s="8">
        <v>2754417</v>
      </c>
      <c r="Z11" s="2">
        <v>1088.32</v>
      </c>
      <c r="AA11" s="6">
        <v>253088</v>
      </c>
    </row>
    <row r="12" spans="1:27" ht="12.75">
      <c r="A12" s="25" t="s">
        <v>37</v>
      </c>
      <c r="B12" s="29"/>
      <c r="C12" s="6">
        <v>6060972</v>
      </c>
      <c r="D12" s="6">
        <v>5069901</v>
      </c>
      <c r="E12" s="7">
        <v>54095</v>
      </c>
      <c r="F12" s="8">
        <v>6401119</v>
      </c>
      <c r="G12" s="8">
        <v>754887</v>
      </c>
      <c r="H12" s="8">
        <v>828948</v>
      </c>
      <c r="I12" s="8"/>
      <c r="J12" s="8">
        <v>1583835</v>
      </c>
      <c r="K12" s="8">
        <v>509942</v>
      </c>
      <c r="L12" s="8">
        <v>361558</v>
      </c>
      <c r="M12" s="8"/>
      <c r="N12" s="8">
        <v>871500</v>
      </c>
      <c r="O12" s="8">
        <v>1358508</v>
      </c>
      <c r="P12" s="8">
        <v>593474</v>
      </c>
      <c r="Q12" s="8"/>
      <c r="R12" s="8">
        <v>1951982</v>
      </c>
      <c r="S12" s="8"/>
      <c r="T12" s="8"/>
      <c r="U12" s="8"/>
      <c r="V12" s="8"/>
      <c r="W12" s="8">
        <v>4407317</v>
      </c>
      <c r="X12" s="8">
        <v>6401119</v>
      </c>
      <c r="Y12" s="8">
        <v>-1993802</v>
      </c>
      <c r="Z12" s="2">
        <v>-31.15</v>
      </c>
      <c r="AA12" s="6">
        <v>6401119</v>
      </c>
    </row>
    <row r="13" spans="1:27" ht="12.75">
      <c r="A13" s="23" t="s">
        <v>38</v>
      </c>
      <c r="B13" s="29"/>
      <c r="C13" s="6">
        <v>19777160</v>
      </c>
      <c r="D13" s="6">
        <v>17650768</v>
      </c>
      <c r="E13" s="7">
        <v>20345256</v>
      </c>
      <c r="F13" s="8">
        <v>20600843</v>
      </c>
      <c r="G13" s="8">
        <v>1686999</v>
      </c>
      <c r="H13" s="8">
        <v>1782754</v>
      </c>
      <c r="I13" s="8"/>
      <c r="J13" s="8">
        <v>3469753</v>
      </c>
      <c r="K13" s="8">
        <v>1871933</v>
      </c>
      <c r="L13" s="8">
        <v>1623917</v>
      </c>
      <c r="M13" s="8">
        <v>1706819</v>
      </c>
      <c r="N13" s="8">
        <v>5202669</v>
      </c>
      <c r="O13" s="8">
        <v>1745273</v>
      </c>
      <c r="P13" s="8">
        <v>1739425</v>
      </c>
      <c r="Q13" s="8">
        <v>1827180</v>
      </c>
      <c r="R13" s="8">
        <v>5311878</v>
      </c>
      <c r="S13" s="8">
        <v>1939758</v>
      </c>
      <c r="T13" s="8">
        <v>2002310</v>
      </c>
      <c r="U13" s="8"/>
      <c r="V13" s="8">
        <v>3942068</v>
      </c>
      <c r="W13" s="8">
        <v>17926368</v>
      </c>
      <c r="X13" s="8">
        <v>20600843</v>
      </c>
      <c r="Y13" s="8">
        <v>-2674475</v>
      </c>
      <c r="Z13" s="2">
        <v>-12.98</v>
      </c>
      <c r="AA13" s="6">
        <v>20600843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7534304</v>
      </c>
      <c r="D15" s="6">
        <v>4969495</v>
      </c>
      <c r="E15" s="7">
        <v>1848072</v>
      </c>
      <c r="F15" s="8">
        <v>2672079</v>
      </c>
      <c r="G15" s="8">
        <v>521937</v>
      </c>
      <c r="H15" s="8">
        <v>347328</v>
      </c>
      <c r="I15" s="8"/>
      <c r="J15" s="8">
        <v>869265</v>
      </c>
      <c r="K15" s="8">
        <v>111145</v>
      </c>
      <c r="L15" s="8">
        <v>113693</v>
      </c>
      <c r="M15" s="8">
        <v>4894504</v>
      </c>
      <c r="N15" s="8">
        <v>5119342</v>
      </c>
      <c r="O15" s="8">
        <v>89344</v>
      </c>
      <c r="P15" s="8">
        <v>106186</v>
      </c>
      <c r="Q15" s="8">
        <v>-1323126</v>
      </c>
      <c r="R15" s="8">
        <v>-1127596</v>
      </c>
      <c r="S15" s="8"/>
      <c r="T15" s="8"/>
      <c r="U15" s="8"/>
      <c r="V15" s="8"/>
      <c r="W15" s="8">
        <v>4861011</v>
      </c>
      <c r="X15" s="8">
        <v>2672079</v>
      </c>
      <c r="Y15" s="8">
        <v>2188932</v>
      </c>
      <c r="Z15" s="2">
        <v>81.92</v>
      </c>
      <c r="AA15" s="6">
        <v>2672079</v>
      </c>
    </row>
    <row r="16" spans="1:27" ht="12.75">
      <c r="A16" s="23" t="s">
        <v>41</v>
      </c>
      <c r="B16" s="29"/>
      <c r="C16" s="6">
        <v>4436503</v>
      </c>
      <c r="D16" s="6">
        <v>3200756</v>
      </c>
      <c r="E16" s="7">
        <v>13921692</v>
      </c>
      <c r="F16" s="8">
        <v>7188685</v>
      </c>
      <c r="G16" s="8">
        <v>511572</v>
      </c>
      <c r="H16" s="8">
        <v>234694</v>
      </c>
      <c r="I16" s="8"/>
      <c r="J16" s="8">
        <v>746266</v>
      </c>
      <c r="K16" s="8">
        <v>308333</v>
      </c>
      <c r="L16" s="8">
        <v>284139</v>
      </c>
      <c r="M16" s="8">
        <v>449187</v>
      </c>
      <c r="N16" s="8">
        <v>1041659</v>
      </c>
      <c r="O16" s="8">
        <v>512273</v>
      </c>
      <c r="P16" s="8">
        <v>365383</v>
      </c>
      <c r="Q16" s="8">
        <v>264073</v>
      </c>
      <c r="R16" s="8">
        <v>1141729</v>
      </c>
      <c r="S16" s="8">
        <v>37166</v>
      </c>
      <c r="T16" s="8">
        <v>147831</v>
      </c>
      <c r="U16" s="8"/>
      <c r="V16" s="8">
        <v>184997</v>
      </c>
      <c r="W16" s="8">
        <v>3114651</v>
      </c>
      <c r="X16" s="8">
        <v>7188685</v>
      </c>
      <c r="Y16" s="8">
        <v>-4074034</v>
      </c>
      <c r="Z16" s="2">
        <v>-56.67</v>
      </c>
      <c r="AA16" s="6">
        <v>7188685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320254000</v>
      </c>
      <c r="D18" s="6">
        <v>362235191</v>
      </c>
      <c r="E18" s="7">
        <v>361091004</v>
      </c>
      <c r="F18" s="8">
        <v>412043004</v>
      </c>
      <c r="G18" s="8">
        <v>148970000</v>
      </c>
      <c r="H18" s="8">
        <v>466000</v>
      </c>
      <c r="I18" s="8"/>
      <c r="J18" s="8">
        <v>149436000</v>
      </c>
      <c r="K18" s="8"/>
      <c r="L18" s="8">
        <v>839000</v>
      </c>
      <c r="M18" s="8">
        <v>119577992</v>
      </c>
      <c r="N18" s="8">
        <v>120416992</v>
      </c>
      <c r="O18" s="8"/>
      <c r="P18" s="8"/>
      <c r="Q18" s="8">
        <v>92112708</v>
      </c>
      <c r="R18" s="8">
        <v>92112708</v>
      </c>
      <c r="S18" s="8"/>
      <c r="T18" s="8"/>
      <c r="U18" s="8"/>
      <c r="V18" s="8"/>
      <c r="W18" s="8">
        <v>361965700</v>
      </c>
      <c r="X18" s="8">
        <v>412043004</v>
      </c>
      <c r="Y18" s="8">
        <v>-50077304</v>
      </c>
      <c r="Z18" s="2">
        <v>-12.15</v>
      </c>
      <c r="AA18" s="6">
        <v>412043004</v>
      </c>
    </row>
    <row r="19" spans="1:27" ht="12.75">
      <c r="A19" s="23" t="s">
        <v>44</v>
      </c>
      <c r="B19" s="29"/>
      <c r="C19" s="6">
        <v>14333142</v>
      </c>
      <c r="D19" s="6">
        <v>10760181</v>
      </c>
      <c r="E19" s="7">
        <v>109883189</v>
      </c>
      <c r="F19" s="26">
        <v>31861630</v>
      </c>
      <c r="G19" s="26">
        <v>40954733</v>
      </c>
      <c r="H19" s="26">
        <v>4121780</v>
      </c>
      <c r="I19" s="26"/>
      <c r="J19" s="26">
        <v>45076513</v>
      </c>
      <c r="K19" s="26">
        <v>477389</v>
      </c>
      <c r="L19" s="26">
        <v>482831</v>
      </c>
      <c r="M19" s="26">
        <v>2990384</v>
      </c>
      <c r="N19" s="26">
        <v>3950604</v>
      </c>
      <c r="O19" s="26">
        <v>1612908</v>
      </c>
      <c r="P19" s="26">
        <v>1408202</v>
      </c>
      <c r="Q19" s="26">
        <v>-1112332</v>
      </c>
      <c r="R19" s="26">
        <v>1908778</v>
      </c>
      <c r="S19" s="26">
        <v>12676</v>
      </c>
      <c r="T19" s="26">
        <v>12774</v>
      </c>
      <c r="U19" s="26"/>
      <c r="V19" s="26">
        <v>25450</v>
      </c>
      <c r="W19" s="26">
        <v>50961345</v>
      </c>
      <c r="X19" s="26">
        <v>31861630</v>
      </c>
      <c r="Y19" s="26">
        <v>19099715</v>
      </c>
      <c r="Z19" s="27">
        <v>59.95</v>
      </c>
      <c r="AA19" s="28">
        <v>31861630</v>
      </c>
    </row>
    <row r="20" spans="1:27" ht="12.75">
      <c r="A20" s="23" t="s">
        <v>45</v>
      </c>
      <c r="B20" s="29"/>
      <c r="C20" s="6">
        <v>1895769</v>
      </c>
      <c r="D20" s="6">
        <v>1511483</v>
      </c>
      <c r="E20" s="7"/>
      <c r="F20" s="8"/>
      <c r="G20" s="8"/>
      <c r="H20" s="8">
        <v>-8336</v>
      </c>
      <c r="I20" s="30"/>
      <c r="J20" s="8">
        <v>-8336</v>
      </c>
      <c r="K20" s="8">
        <v>1494619</v>
      </c>
      <c r="L20" s="8"/>
      <c r="M20" s="8"/>
      <c r="N20" s="8">
        <v>1494619</v>
      </c>
      <c r="O20" s="8">
        <v>25200</v>
      </c>
      <c r="P20" s="30"/>
      <c r="Q20" s="8"/>
      <c r="R20" s="8">
        <v>25200</v>
      </c>
      <c r="S20" s="8"/>
      <c r="T20" s="8"/>
      <c r="U20" s="8"/>
      <c r="V20" s="8"/>
      <c r="W20" s="30">
        <v>1511483</v>
      </c>
      <c r="X20" s="8"/>
      <c r="Y20" s="8">
        <v>1511483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794304166</v>
      </c>
      <c r="D21" s="33">
        <f t="shared" si="0"/>
        <v>765513841</v>
      </c>
      <c r="E21" s="34">
        <f t="shared" si="0"/>
        <v>960893728</v>
      </c>
      <c r="F21" s="35">
        <f t="shared" si="0"/>
        <v>914415815</v>
      </c>
      <c r="G21" s="35">
        <f t="shared" si="0"/>
        <v>214390761</v>
      </c>
      <c r="H21" s="35">
        <f t="shared" si="0"/>
        <v>42953919</v>
      </c>
      <c r="I21" s="35">
        <f t="shared" si="0"/>
        <v>0</v>
      </c>
      <c r="J21" s="35">
        <f t="shared" si="0"/>
        <v>257344680</v>
      </c>
      <c r="K21" s="35">
        <f t="shared" si="0"/>
        <v>39044531</v>
      </c>
      <c r="L21" s="35">
        <f t="shared" si="0"/>
        <v>38425081</v>
      </c>
      <c r="M21" s="35">
        <f t="shared" si="0"/>
        <v>165229881</v>
      </c>
      <c r="N21" s="35">
        <f t="shared" si="0"/>
        <v>242699493</v>
      </c>
      <c r="O21" s="35">
        <f t="shared" si="0"/>
        <v>38344601</v>
      </c>
      <c r="P21" s="35">
        <f t="shared" si="0"/>
        <v>41013359</v>
      </c>
      <c r="Q21" s="35">
        <f t="shared" si="0"/>
        <v>152040834</v>
      </c>
      <c r="R21" s="35">
        <f t="shared" si="0"/>
        <v>231398794</v>
      </c>
      <c r="S21" s="35">
        <f t="shared" si="0"/>
        <v>34208241</v>
      </c>
      <c r="T21" s="35">
        <f t="shared" si="0"/>
        <v>89208228</v>
      </c>
      <c r="U21" s="35">
        <f t="shared" si="0"/>
        <v>0</v>
      </c>
      <c r="V21" s="35">
        <f t="shared" si="0"/>
        <v>123416469</v>
      </c>
      <c r="W21" s="35">
        <f t="shared" si="0"/>
        <v>854859436</v>
      </c>
      <c r="X21" s="35">
        <f t="shared" si="0"/>
        <v>914415815</v>
      </c>
      <c r="Y21" s="35">
        <f t="shared" si="0"/>
        <v>-59556379</v>
      </c>
      <c r="Z21" s="36">
        <f>+IF(X21&lt;&gt;0,+(Y21/X21)*100,0)</f>
        <v>-6.5130521610674466</v>
      </c>
      <c r="AA21" s="33">
        <f>SUM(AA5:AA20)</f>
        <v>914415815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251498251</v>
      </c>
      <c r="D24" s="6">
        <v>205313342</v>
      </c>
      <c r="E24" s="7">
        <v>284370912</v>
      </c>
      <c r="F24" s="8">
        <v>262015335</v>
      </c>
      <c r="G24" s="8">
        <v>20185270</v>
      </c>
      <c r="H24" s="8">
        <v>20320408</v>
      </c>
      <c r="I24" s="8"/>
      <c r="J24" s="8">
        <v>40505678</v>
      </c>
      <c r="K24" s="8">
        <v>20177653</v>
      </c>
      <c r="L24" s="8">
        <v>20674240</v>
      </c>
      <c r="M24" s="8">
        <v>33753829</v>
      </c>
      <c r="N24" s="8">
        <v>74605722</v>
      </c>
      <c r="O24" s="8">
        <v>21409210</v>
      </c>
      <c r="P24" s="8">
        <v>20851947</v>
      </c>
      <c r="Q24" s="8">
        <v>27895193</v>
      </c>
      <c r="R24" s="8">
        <v>70156350</v>
      </c>
      <c r="S24" s="8">
        <v>18324846</v>
      </c>
      <c r="T24" s="8">
        <v>20728525</v>
      </c>
      <c r="U24" s="8"/>
      <c r="V24" s="8">
        <v>39053371</v>
      </c>
      <c r="W24" s="8">
        <v>224321121</v>
      </c>
      <c r="X24" s="8">
        <v>262015335</v>
      </c>
      <c r="Y24" s="8">
        <v>-37694214</v>
      </c>
      <c r="Z24" s="2">
        <v>-14.39</v>
      </c>
      <c r="AA24" s="6">
        <v>262015335</v>
      </c>
    </row>
    <row r="25" spans="1:27" ht="12.75">
      <c r="A25" s="25" t="s">
        <v>49</v>
      </c>
      <c r="B25" s="24"/>
      <c r="C25" s="6">
        <v>26316163</v>
      </c>
      <c r="D25" s="6">
        <v>19166100</v>
      </c>
      <c r="E25" s="7">
        <v>28553736</v>
      </c>
      <c r="F25" s="8">
        <v>28553736</v>
      </c>
      <c r="G25" s="8">
        <v>2207695</v>
      </c>
      <c r="H25" s="8">
        <v>2142421</v>
      </c>
      <c r="I25" s="8"/>
      <c r="J25" s="8">
        <v>4350116</v>
      </c>
      <c r="K25" s="8">
        <v>2121398</v>
      </c>
      <c r="L25" s="8">
        <v>2116931</v>
      </c>
      <c r="M25" s="8">
        <v>2117730</v>
      </c>
      <c r="N25" s="8">
        <v>6356059</v>
      </c>
      <c r="O25" s="8">
        <v>2115708</v>
      </c>
      <c r="P25" s="8">
        <v>2114537</v>
      </c>
      <c r="Q25" s="8">
        <v>2113890</v>
      </c>
      <c r="R25" s="8">
        <v>6344135</v>
      </c>
      <c r="S25" s="8">
        <v>2103403</v>
      </c>
      <c r="T25" s="8">
        <v>2993248</v>
      </c>
      <c r="U25" s="8"/>
      <c r="V25" s="8">
        <v>5096651</v>
      </c>
      <c r="W25" s="8">
        <v>22146961</v>
      </c>
      <c r="X25" s="8">
        <v>28553736</v>
      </c>
      <c r="Y25" s="8">
        <v>-6406775</v>
      </c>
      <c r="Z25" s="2">
        <v>-22.44</v>
      </c>
      <c r="AA25" s="6">
        <v>28553736</v>
      </c>
    </row>
    <row r="26" spans="1:27" ht="12.75">
      <c r="A26" s="25" t="s">
        <v>50</v>
      </c>
      <c r="B26" s="24"/>
      <c r="C26" s="6"/>
      <c r="D26" s="6">
        <v>33502785</v>
      </c>
      <c r="E26" s="7">
        <v>45000000</v>
      </c>
      <c r="F26" s="8">
        <v>48886000</v>
      </c>
      <c r="G26" s="8">
        <v>125009</v>
      </c>
      <c r="H26" s="8">
        <v>60785</v>
      </c>
      <c r="I26" s="8"/>
      <c r="J26" s="8">
        <v>185794</v>
      </c>
      <c r="K26" s="8">
        <v>120085</v>
      </c>
      <c r="L26" s="8">
        <v>98276</v>
      </c>
      <c r="M26" s="8">
        <v>37755</v>
      </c>
      <c r="N26" s="8">
        <v>256116</v>
      </c>
      <c r="O26" s="8">
        <v>405241</v>
      </c>
      <c r="P26" s="8">
        <v>48914</v>
      </c>
      <c r="Q26" s="8">
        <v>32548917</v>
      </c>
      <c r="R26" s="8">
        <v>33003072</v>
      </c>
      <c r="S26" s="8">
        <v>8684802</v>
      </c>
      <c r="T26" s="8">
        <v>6084259</v>
      </c>
      <c r="U26" s="8"/>
      <c r="V26" s="8">
        <v>14769061</v>
      </c>
      <c r="W26" s="8">
        <v>48214043</v>
      </c>
      <c r="X26" s="8">
        <v>48886000</v>
      </c>
      <c r="Y26" s="8">
        <v>-671957</v>
      </c>
      <c r="Z26" s="2">
        <v>-1.37</v>
      </c>
      <c r="AA26" s="6">
        <v>48886000</v>
      </c>
    </row>
    <row r="27" spans="1:27" ht="12.75">
      <c r="A27" s="25" t="s">
        <v>51</v>
      </c>
      <c r="B27" s="24"/>
      <c r="C27" s="6">
        <v>131600247</v>
      </c>
      <c r="D27" s="6">
        <v>90320857</v>
      </c>
      <c r="E27" s="7">
        <v>100000020</v>
      </c>
      <c r="F27" s="8">
        <v>131060000</v>
      </c>
      <c r="G27" s="8"/>
      <c r="H27" s="8"/>
      <c r="I27" s="8"/>
      <c r="J27" s="8"/>
      <c r="K27" s="8">
        <v>10004237</v>
      </c>
      <c r="L27" s="8">
        <v>9907963</v>
      </c>
      <c r="M27" s="8">
        <v>10608227</v>
      </c>
      <c r="N27" s="8">
        <v>30520427</v>
      </c>
      <c r="O27" s="8">
        <v>10079317</v>
      </c>
      <c r="P27" s="8">
        <v>6994776</v>
      </c>
      <c r="Q27" s="8">
        <v>10510389</v>
      </c>
      <c r="R27" s="8">
        <v>27584482</v>
      </c>
      <c r="S27" s="8">
        <v>10006710</v>
      </c>
      <c r="T27" s="8"/>
      <c r="U27" s="8"/>
      <c r="V27" s="8">
        <v>10006710</v>
      </c>
      <c r="W27" s="8">
        <v>68111619</v>
      </c>
      <c r="X27" s="8">
        <v>131060000</v>
      </c>
      <c r="Y27" s="8">
        <v>-62948381</v>
      </c>
      <c r="Z27" s="2">
        <v>-48.03</v>
      </c>
      <c r="AA27" s="6">
        <v>131060000</v>
      </c>
    </row>
    <row r="28" spans="1:27" ht="12.75">
      <c r="A28" s="25" t="s">
        <v>52</v>
      </c>
      <c r="B28" s="24"/>
      <c r="C28" s="6">
        <v>544217</v>
      </c>
      <c r="D28" s="6">
        <v>323282</v>
      </c>
      <c r="E28" s="7">
        <v>6752040</v>
      </c>
      <c r="F28" s="8">
        <v>7811000</v>
      </c>
      <c r="G28" s="8"/>
      <c r="H28" s="8">
        <v>7564</v>
      </c>
      <c r="I28" s="8"/>
      <c r="J28" s="8">
        <v>7564</v>
      </c>
      <c r="K28" s="8">
        <v>-1166</v>
      </c>
      <c r="L28" s="8"/>
      <c r="M28" s="8">
        <v>59143</v>
      </c>
      <c r="N28" s="8">
        <v>57977</v>
      </c>
      <c r="O28" s="8"/>
      <c r="P28" s="8"/>
      <c r="Q28" s="8">
        <v>254710</v>
      </c>
      <c r="R28" s="8">
        <v>254710</v>
      </c>
      <c r="S28" s="8"/>
      <c r="T28" s="8"/>
      <c r="U28" s="8"/>
      <c r="V28" s="8"/>
      <c r="W28" s="8">
        <v>320251</v>
      </c>
      <c r="X28" s="8">
        <v>7811000</v>
      </c>
      <c r="Y28" s="8">
        <v>-7490749</v>
      </c>
      <c r="Z28" s="2">
        <v>-95.9</v>
      </c>
      <c r="AA28" s="6">
        <v>7811000</v>
      </c>
    </row>
    <row r="29" spans="1:27" ht="12.75">
      <c r="A29" s="25" t="s">
        <v>53</v>
      </c>
      <c r="B29" s="24"/>
      <c r="C29" s="6">
        <v>235312620</v>
      </c>
      <c r="D29" s="6">
        <v>198231247</v>
      </c>
      <c r="E29" s="7">
        <v>242406000</v>
      </c>
      <c r="F29" s="8">
        <v>252406000</v>
      </c>
      <c r="G29" s="8"/>
      <c r="H29" s="8">
        <v>33860680</v>
      </c>
      <c r="I29" s="8"/>
      <c r="J29" s="8">
        <v>33860680</v>
      </c>
      <c r="K29" s="8">
        <v>20209044</v>
      </c>
      <c r="L29" s="8">
        <v>21086233</v>
      </c>
      <c r="M29" s="8">
        <v>19567669</v>
      </c>
      <c r="N29" s="8">
        <v>60862946</v>
      </c>
      <c r="O29" s="8">
        <v>-2678366</v>
      </c>
      <c r="P29" s="8">
        <v>17705910</v>
      </c>
      <c r="Q29" s="8">
        <v>32897539</v>
      </c>
      <c r="R29" s="8">
        <v>47925083</v>
      </c>
      <c r="S29" s="8">
        <v>19347489</v>
      </c>
      <c r="T29" s="8"/>
      <c r="U29" s="8"/>
      <c r="V29" s="8">
        <v>19347489</v>
      </c>
      <c r="W29" s="8">
        <v>161996198</v>
      </c>
      <c r="X29" s="8">
        <v>252406000</v>
      </c>
      <c r="Y29" s="8">
        <v>-90409802</v>
      </c>
      <c r="Z29" s="2">
        <v>-35.82</v>
      </c>
      <c r="AA29" s="6">
        <v>252406000</v>
      </c>
    </row>
    <row r="30" spans="1:27" ht="12.75">
      <c r="A30" s="25" t="s">
        <v>54</v>
      </c>
      <c r="B30" s="24"/>
      <c r="C30" s="6">
        <v>30671863</v>
      </c>
      <c r="D30" s="6">
        <v>24058204</v>
      </c>
      <c r="E30" s="7">
        <v>38935008</v>
      </c>
      <c r="F30" s="8">
        <v>28029001</v>
      </c>
      <c r="G30" s="8">
        <v>107974</v>
      </c>
      <c r="H30" s="8">
        <v>2032941</v>
      </c>
      <c r="I30" s="8"/>
      <c r="J30" s="8">
        <v>2140915</v>
      </c>
      <c r="K30" s="8">
        <v>2009095</v>
      </c>
      <c r="L30" s="8">
        <v>3477244</v>
      </c>
      <c r="M30" s="8">
        <v>2748726</v>
      </c>
      <c r="N30" s="8">
        <v>8235065</v>
      </c>
      <c r="O30" s="8">
        <v>3596430</v>
      </c>
      <c r="P30" s="8">
        <v>2315700</v>
      </c>
      <c r="Q30" s="8">
        <v>3077025</v>
      </c>
      <c r="R30" s="8">
        <v>8989155</v>
      </c>
      <c r="S30" s="8">
        <v>597626</v>
      </c>
      <c r="T30" s="8"/>
      <c r="U30" s="8"/>
      <c r="V30" s="8">
        <v>597626</v>
      </c>
      <c r="W30" s="8">
        <v>19962761</v>
      </c>
      <c r="X30" s="8">
        <v>28029001</v>
      </c>
      <c r="Y30" s="8">
        <v>-8066240</v>
      </c>
      <c r="Z30" s="2">
        <v>-28.78</v>
      </c>
      <c r="AA30" s="6">
        <v>28029001</v>
      </c>
    </row>
    <row r="31" spans="1:27" ht="12.75">
      <c r="A31" s="25" t="s">
        <v>55</v>
      </c>
      <c r="B31" s="24"/>
      <c r="C31" s="6">
        <v>132312540</v>
      </c>
      <c r="D31" s="6">
        <v>66145041</v>
      </c>
      <c r="E31" s="7">
        <v>68183364</v>
      </c>
      <c r="F31" s="8">
        <v>64713259</v>
      </c>
      <c r="G31" s="8">
        <v>3664720</v>
      </c>
      <c r="H31" s="8">
        <v>5603661</v>
      </c>
      <c r="I31" s="8"/>
      <c r="J31" s="8">
        <v>9268381</v>
      </c>
      <c r="K31" s="8">
        <v>6703325</v>
      </c>
      <c r="L31" s="8">
        <v>9556065</v>
      </c>
      <c r="M31" s="8">
        <v>10962138</v>
      </c>
      <c r="N31" s="8">
        <v>27221528</v>
      </c>
      <c r="O31" s="8">
        <v>6193278</v>
      </c>
      <c r="P31" s="8">
        <v>6064616</v>
      </c>
      <c r="Q31" s="8">
        <v>8340311</v>
      </c>
      <c r="R31" s="8">
        <v>20598205</v>
      </c>
      <c r="S31" s="8">
        <v>3465135</v>
      </c>
      <c r="T31" s="8"/>
      <c r="U31" s="8"/>
      <c r="V31" s="8">
        <v>3465135</v>
      </c>
      <c r="W31" s="8">
        <v>60553249</v>
      </c>
      <c r="X31" s="8">
        <v>64713259</v>
      </c>
      <c r="Y31" s="8">
        <v>-4160010</v>
      </c>
      <c r="Z31" s="2">
        <v>-6.43</v>
      </c>
      <c r="AA31" s="6">
        <v>64713259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92810920</v>
      </c>
      <c r="D33" s="6">
        <v>45019327</v>
      </c>
      <c r="E33" s="7">
        <v>144773103</v>
      </c>
      <c r="F33" s="8">
        <v>85857069</v>
      </c>
      <c r="G33" s="8">
        <v>6751529</v>
      </c>
      <c r="H33" s="8">
        <v>3526889</v>
      </c>
      <c r="I33" s="8"/>
      <c r="J33" s="8">
        <v>10278418</v>
      </c>
      <c r="K33" s="8">
        <v>6737642</v>
      </c>
      <c r="L33" s="8">
        <v>5501479</v>
      </c>
      <c r="M33" s="8">
        <v>14491178</v>
      </c>
      <c r="N33" s="8">
        <v>26730299</v>
      </c>
      <c r="O33" s="8">
        <v>9849996</v>
      </c>
      <c r="P33" s="8">
        <v>8978676</v>
      </c>
      <c r="Q33" s="8">
        <v>-30253505</v>
      </c>
      <c r="R33" s="8">
        <v>-11424833</v>
      </c>
      <c r="S33" s="8">
        <v>994003</v>
      </c>
      <c r="T33" s="8">
        <v>47355</v>
      </c>
      <c r="U33" s="8"/>
      <c r="V33" s="8">
        <v>1041358</v>
      </c>
      <c r="W33" s="8">
        <v>26625242</v>
      </c>
      <c r="X33" s="8">
        <v>85857069</v>
      </c>
      <c r="Y33" s="8">
        <v>-59231827</v>
      </c>
      <c r="Z33" s="2">
        <v>-68.99</v>
      </c>
      <c r="AA33" s="6">
        <v>85857069</v>
      </c>
    </row>
    <row r="34" spans="1:27" ht="12.75">
      <c r="A34" s="23" t="s">
        <v>57</v>
      </c>
      <c r="B34" s="29"/>
      <c r="C34" s="6">
        <v>4423103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905489924</v>
      </c>
      <c r="D35" s="33">
        <f>SUM(D24:D34)</f>
        <v>682080185</v>
      </c>
      <c r="E35" s="34">
        <f t="shared" si="1"/>
        <v>958974183</v>
      </c>
      <c r="F35" s="35">
        <f t="shared" si="1"/>
        <v>909331400</v>
      </c>
      <c r="G35" s="35">
        <f t="shared" si="1"/>
        <v>33042197</v>
      </c>
      <c r="H35" s="35">
        <f t="shared" si="1"/>
        <v>67555349</v>
      </c>
      <c r="I35" s="35">
        <f t="shared" si="1"/>
        <v>0</v>
      </c>
      <c r="J35" s="35">
        <f t="shared" si="1"/>
        <v>100597546</v>
      </c>
      <c r="K35" s="35">
        <f t="shared" si="1"/>
        <v>68081313</v>
      </c>
      <c r="L35" s="35">
        <f t="shared" si="1"/>
        <v>72418431</v>
      </c>
      <c r="M35" s="35">
        <f t="shared" si="1"/>
        <v>94346395</v>
      </c>
      <c r="N35" s="35">
        <f t="shared" si="1"/>
        <v>234846139</v>
      </c>
      <c r="O35" s="35">
        <f t="shared" si="1"/>
        <v>50970814</v>
      </c>
      <c r="P35" s="35">
        <f t="shared" si="1"/>
        <v>65075076</v>
      </c>
      <c r="Q35" s="35">
        <f t="shared" si="1"/>
        <v>87384469</v>
      </c>
      <c r="R35" s="35">
        <f t="shared" si="1"/>
        <v>203430359</v>
      </c>
      <c r="S35" s="35">
        <f t="shared" si="1"/>
        <v>63524014</v>
      </c>
      <c r="T35" s="35">
        <f t="shared" si="1"/>
        <v>29853387</v>
      </c>
      <c r="U35" s="35">
        <f t="shared" si="1"/>
        <v>0</v>
      </c>
      <c r="V35" s="35">
        <f t="shared" si="1"/>
        <v>93377401</v>
      </c>
      <c r="W35" s="35">
        <f t="shared" si="1"/>
        <v>632251445</v>
      </c>
      <c r="X35" s="35">
        <f t="shared" si="1"/>
        <v>909331400</v>
      </c>
      <c r="Y35" s="35">
        <f t="shared" si="1"/>
        <v>-277079955</v>
      </c>
      <c r="Z35" s="36">
        <f>+IF(X35&lt;&gt;0,+(Y35/X35)*100,0)</f>
        <v>-30.470734321942473</v>
      </c>
      <c r="AA35" s="33">
        <f>SUM(AA24:AA34)</f>
        <v>909331400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-111185758</v>
      </c>
      <c r="D37" s="46">
        <f>+D21-D35</f>
        <v>83433656</v>
      </c>
      <c r="E37" s="47">
        <f t="shared" si="2"/>
        <v>1919545</v>
      </c>
      <c r="F37" s="48">
        <f t="shared" si="2"/>
        <v>5084415</v>
      </c>
      <c r="G37" s="48">
        <f t="shared" si="2"/>
        <v>181348564</v>
      </c>
      <c r="H37" s="48">
        <f t="shared" si="2"/>
        <v>-24601430</v>
      </c>
      <c r="I37" s="48">
        <f t="shared" si="2"/>
        <v>0</v>
      </c>
      <c r="J37" s="48">
        <f t="shared" si="2"/>
        <v>156747134</v>
      </c>
      <c r="K37" s="48">
        <f t="shared" si="2"/>
        <v>-29036782</v>
      </c>
      <c r="L37" s="48">
        <f t="shared" si="2"/>
        <v>-33993350</v>
      </c>
      <c r="M37" s="48">
        <f t="shared" si="2"/>
        <v>70883486</v>
      </c>
      <c r="N37" s="48">
        <f t="shared" si="2"/>
        <v>7853354</v>
      </c>
      <c r="O37" s="48">
        <f t="shared" si="2"/>
        <v>-12626213</v>
      </c>
      <c r="P37" s="48">
        <f t="shared" si="2"/>
        <v>-24061717</v>
      </c>
      <c r="Q37" s="48">
        <f t="shared" si="2"/>
        <v>64656365</v>
      </c>
      <c r="R37" s="48">
        <f t="shared" si="2"/>
        <v>27968435</v>
      </c>
      <c r="S37" s="48">
        <f t="shared" si="2"/>
        <v>-29315773</v>
      </c>
      <c r="T37" s="48">
        <f t="shared" si="2"/>
        <v>59354841</v>
      </c>
      <c r="U37" s="48">
        <f t="shared" si="2"/>
        <v>0</v>
      </c>
      <c r="V37" s="48">
        <f t="shared" si="2"/>
        <v>30039068</v>
      </c>
      <c r="W37" s="48">
        <f t="shared" si="2"/>
        <v>222607991</v>
      </c>
      <c r="X37" s="48">
        <f>IF(F21=F35,0,X21-X35)</f>
        <v>5084415</v>
      </c>
      <c r="Y37" s="48">
        <f t="shared" si="2"/>
        <v>217523576</v>
      </c>
      <c r="Z37" s="49">
        <f>+IF(X37&lt;&gt;0,+(Y37/X37)*100,0)</f>
        <v>4278.241960972895</v>
      </c>
      <c r="AA37" s="46">
        <f>+AA21-AA35</f>
        <v>5084415</v>
      </c>
    </row>
    <row r="38" spans="1:27" ht="22.5" customHeight="1">
      <c r="A38" s="50" t="s">
        <v>60</v>
      </c>
      <c r="B38" s="29"/>
      <c r="C38" s="6">
        <v>104645000</v>
      </c>
      <c r="D38" s="6">
        <v>64637658</v>
      </c>
      <c r="E38" s="7">
        <v>109577004</v>
      </c>
      <c r="F38" s="8">
        <v>58624810</v>
      </c>
      <c r="G38" s="8"/>
      <c r="H38" s="8"/>
      <c r="I38" s="8"/>
      <c r="J38" s="8"/>
      <c r="K38" s="8"/>
      <c r="L38" s="8"/>
      <c r="M38" s="8">
        <v>36218668</v>
      </c>
      <c r="N38" s="8">
        <v>36218668</v>
      </c>
      <c r="O38" s="8"/>
      <c r="P38" s="8"/>
      <c r="Q38" s="8">
        <v>19936791</v>
      </c>
      <c r="R38" s="8">
        <v>19936791</v>
      </c>
      <c r="S38" s="8"/>
      <c r="T38" s="8"/>
      <c r="U38" s="8"/>
      <c r="V38" s="8"/>
      <c r="W38" s="8">
        <v>56155459</v>
      </c>
      <c r="X38" s="8">
        <v>58624810</v>
      </c>
      <c r="Y38" s="8">
        <v>-2469351</v>
      </c>
      <c r="Z38" s="2">
        <v>-4.21</v>
      </c>
      <c r="AA38" s="6">
        <v>58624810</v>
      </c>
    </row>
    <row r="39" spans="1:27" ht="57" customHeight="1">
      <c r="A39" s="50" t="s">
        <v>61</v>
      </c>
      <c r="B39" s="29"/>
      <c r="C39" s="28">
        <v>1188087</v>
      </c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-5352671</v>
      </c>
      <c r="D41" s="56">
        <f>SUM(D37:D40)</f>
        <v>148071314</v>
      </c>
      <c r="E41" s="57">
        <f t="shared" si="3"/>
        <v>111496549</v>
      </c>
      <c r="F41" s="58">
        <f t="shared" si="3"/>
        <v>63709225</v>
      </c>
      <c r="G41" s="58">
        <f t="shared" si="3"/>
        <v>181348564</v>
      </c>
      <c r="H41" s="58">
        <f t="shared" si="3"/>
        <v>-24601430</v>
      </c>
      <c r="I41" s="58">
        <f t="shared" si="3"/>
        <v>0</v>
      </c>
      <c r="J41" s="58">
        <f t="shared" si="3"/>
        <v>156747134</v>
      </c>
      <c r="K41" s="58">
        <f t="shared" si="3"/>
        <v>-29036782</v>
      </c>
      <c r="L41" s="58">
        <f t="shared" si="3"/>
        <v>-33993350</v>
      </c>
      <c r="M41" s="58">
        <f t="shared" si="3"/>
        <v>107102154</v>
      </c>
      <c r="N41" s="58">
        <f t="shared" si="3"/>
        <v>44072022</v>
      </c>
      <c r="O41" s="58">
        <f t="shared" si="3"/>
        <v>-12626213</v>
      </c>
      <c r="P41" s="58">
        <f t="shared" si="3"/>
        <v>-24061717</v>
      </c>
      <c r="Q41" s="58">
        <f t="shared" si="3"/>
        <v>84593156</v>
      </c>
      <c r="R41" s="58">
        <f t="shared" si="3"/>
        <v>47905226</v>
      </c>
      <c r="S41" s="58">
        <f t="shared" si="3"/>
        <v>-29315773</v>
      </c>
      <c r="T41" s="58">
        <f t="shared" si="3"/>
        <v>59354841</v>
      </c>
      <c r="U41" s="58">
        <f t="shared" si="3"/>
        <v>0</v>
      </c>
      <c r="V41" s="58">
        <f t="shared" si="3"/>
        <v>30039068</v>
      </c>
      <c r="W41" s="58">
        <f t="shared" si="3"/>
        <v>278763450</v>
      </c>
      <c r="X41" s="58">
        <f t="shared" si="3"/>
        <v>63709225</v>
      </c>
      <c r="Y41" s="58">
        <f t="shared" si="3"/>
        <v>215054225</v>
      </c>
      <c r="Z41" s="59">
        <f>+IF(X41&lt;&gt;0,+(Y41/X41)*100,0)</f>
        <v>337.5558641625291</v>
      </c>
      <c r="AA41" s="56">
        <f>SUM(AA37:AA40)</f>
        <v>63709225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-5352671</v>
      </c>
      <c r="D43" s="64">
        <f>+D41-D42</f>
        <v>148071314</v>
      </c>
      <c r="E43" s="65">
        <f t="shared" si="4"/>
        <v>111496549</v>
      </c>
      <c r="F43" s="66">
        <f t="shared" si="4"/>
        <v>63709225</v>
      </c>
      <c r="G43" s="66">
        <f t="shared" si="4"/>
        <v>181348564</v>
      </c>
      <c r="H43" s="66">
        <f t="shared" si="4"/>
        <v>-24601430</v>
      </c>
      <c r="I43" s="66">
        <f t="shared" si="4"/>
        <v>0</v>
      </c>
      <c r="J43" s="66">
        <f t="shared" si="4"/>
        <v>156747134</v>
      </c>
      <c r="K43" s="66">
        <f t="shared" si="4"/>
        <v>-29036782</v>
      </c>
      <c r="L43" s="66">
        <f t="shared" si="4"/>
        <v>-33993350</v>
      </c>
      <c r="M43" s="66">
        <f t="shared" si="4"/>
        <v>107102154</v>
      </c>
      <c r="N43" s="66">
        <f t="shared" si="4"/>
        <v>44072022</v>
      </c>
      <c r="O43" s="66">
        <f t="shared" si="4"/>
        <v>-12626213</v>
      </c>
      <c r="P43" s="66">
        <f t="shared" si="4"/>
        <v>-24061717</v>
      </c>
      <c r="Q43" s="66">
        <f t="shared" si="4"/>
        <v>84593156</v>
      </c>
      <c r="R43" s="66">
        <f t="shared" si="4"/>
        <v>47905226</v>
      </c>
      <c r="S43" s="66">
        <f t="shared" si="4"/>
        <v>-29315773</v>
      </c>
      <c r="T43" s="66">
        <f t="shared" si="4"/>
        <v>59354841</v>
      </c>
      <c r="U43" s="66">
        <f t="shared" si="4"/>
        <v>0</v>
      </c>
      <c r="V43" s="66">
        <f t="shared" si="4"/>
        <v>30039068</v>
      </c>
      <c r="W43" s="66">
        <f t="shared" si="4"/>
        <v>278763450</v>
      </c>
      <c r="X43" s="66">
        <f t="shared" si="4"/>
        <v>63709225</v>
      </c>
      <c r="Y43" s="66">
        <f t="shared" si="4"/>
        <v>215054225</v>
      </c>
      <c r="Z43" s="67">
        <f>+IF(X43&lt;&gt;0,+(Y43/X43)*100,0)</f>
        <v>337.5558641625291</v>
      </c>
      <c r="AA43" s="64">
        <f>+AA41-AA42</f>
        <v>63709225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-5352671</v>
      </c>
      <c r="D45" s="56">
        <f>SUM(D43:D44)</f>
        <v>148071314</v>
      </c>
      <c r="E45" s="57">
        <f t="shared" si="5"/>
        <v>111496549</v>
      </c>
      <c r="F45" s="58">
        <f t="shared" si="5"/>
        <v>63709225</v>
      </c>
      <c r="G45" s="58">
        <f t="shared" si="5"/>
        <v>181348564</v>
      </c>
      <c r="H45" s="58">
        <f t="shared" si="5"/>
        <v>-24601430</v>
      </c>
      <c r="I45" s="58">
        <f t="shared" si="5"/>
        <v>0</v>
      </c>
      <c r="J45" s="58">
        <f t="shared" si="5"/>
        <v>156747134</v>
      </c>
      <c r="K45" s="58">
        <f t="shared" si="5"/>
        <v>-29036782</v>
      </c>
      <c r="L45" s="58">
        <f t="shared" si="5"/>
        <v>-33993350</v>
      </c>
      <c r="M45" s="58">
        <f t="shared" si="5"/>
        <v>107102154</v>
      </c>
      <c r="N45" s="58">
        <f t="shared" si="5"/>
        <v>44072022</v>
      </c>
      <c r="O45" s="58">
        <f t="shared" si="5"/>
        <v>-12626213</v>
      </c>
      <c r="P45" s="58">
        <f t="shared" si="5"/>
        <v>-24061717</v>
      </c>
      <c r="Q45" s="58">
        <f t="shared" si="5"/>
        <v>84593156</v>
      </c>
      <c r="R45" s="58">
        <f t="shared" si="5"/>
        <v>47905226</v>
      </c>
      <c r="S45" s="58">
        <f t="shared" si="5"/>
        <v>-29315773</v>
      </c>
      <c r="T45" s="58">
        <f t="shared" si="5"/>
        <v>59354841</v>
      </c>
      <c r="U45" s="58">
        <f t="shared" si="5"/>
        <v>0</v>
      </c>
      <c r="V45" s="58">
        <f t="shared" si="5"/>
        <v>30039068</v>
      </c>
      <c r="W45" s="58">
        <f t="shared" si="5"/>
        <v>278763450</v>
      </c>
      <c r="X45" s="58">
        <f t="shared" si="5"/>
        <v>63709225</v>
      </c>
      <c r="Y45" s="58">
        <f t="shared" si="5"/>
        <v>215054225</v>
      </c>
      <c r="Z45" s="59">
        <f>+IF(X45&lt;&gt;0,+(Y45/X45)*100,0)</f>
        <v>337.5558641625291</v>
      </c>
      <c r="AA45" s="56">
        <f>SUM(AA43:AA44)</f>
        <v>63709225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-5352671</v>
      </c>
      <c r="D47" s="71">
        <f>SUM(D45:D46)</f>
        <v>148071314</v>
      </c>
      <c r="E47" s="72">
        <f t="shared" si="6"/>
        <v>111496549</v>
      </c>
      <c r="F47" s="73">
        <f t="shared" si="6"/>
        <v>63709225</v>
      </c>
      <c r="G47" s="73">
        <f t="shared" si="6"/>
        <v>181348564</v>
      </c>
      <c r="H47" s="74">
        <f t="shared" si="6"/>
        <v>-24601430</v>
      </c>
      <c r="I47" s="74">
        <f t="shared" si="6"/>
        <v>0</v>
      </c>
      <c r="J47" s="74">
        <f t="shared" si="6"/>
        <v>156747134</v>
      </c>
      <c r="K47" s="74">
        <f t="shared" si="6"/>
        <v>-29036782</v>
      </c>
      <c r="L47" s="74">
        <f t="shared" si="6"/>
        <v>-33993350</v>
      </c>
      <c r="M47" s="73">
        <f t="shared" si="6"/>
        <v>107102154</v>
      </c>
      <c r="N47" s="73">
        <f t="shared" si="6"/>
        <v>44072022</v>
      </c>
      <c r="O47" s="74">
        <f t="shared" si="6"/>
        <v>-12626213</v>
      </c>
      <c r="P47" s="74">
        <f t="shared" si="6"/>
        <v>-24061717</v>
      </c>
      <c r="Q47" s="74">
        <f t="shared" si="6"/>
        <v>84593156</v>
      </c>
      <c r="R47" s="74">
        <f t="shared" si="6"/>
        <v>47905226</v>
      </c>
      <c r="S47" s="74">
        <f t="shared" si="6"/>
        <v>-29315773</v>
      </c>
      <c r="T47" s="73">
        <f t="shared" si="6"/>
        <v>59354841</v>
      </c>
      <c r="U47" s="73">
        <f t="shared" si="6"/>
        <v>0</v>
      </c>
      <c r="V47" s="74">
        <f t="shared" si="6"/>
        <v>30039068</v>
      </c>
      <c r="W47" s="74">
        <f t="shared" si="6"/>
        <v>278763450</v>
      </c>
      <c r="X47" s="74">
        <f t="shared" si="6"/>
        <v>63709225</v>
      </c>
      <c r="Y47" s="74">
        <f t="shared" si="6"/>
        <v>215054225</v>
      </c>
      <c r="Z47" s="75">
        <f>+IF(X47&lt;&gt;0,+(Y47/X47)*100,0)</f>
        <v>337.5558641625291</v>
      </c>
      <c r="AA47" s="76">
        <f>SUM(AA45:AA46)</f>
        <v>63709225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33937422</v>
      </c>
      <c r="D5" s="6"/>
      <c r="E5" s="7">
        <v>22960548</v>
      </c>
      <c r="F5" s="8">
        <v>30960548</v>
      </c>
      <c r="G5" s="8">
        <v>2280694</v>
      </c>
      <c r="H5" s="8">
        <v>-70436647</v>
      </c>
      <c r="I5" s="8">
        <v>2574098</v>
      </c>
      <c r="J5" s="8">
        <v>-65581855</v>
      </c>
      <c r="K5" s="8">
        <v>2967112</v>
      </c>
      <c r="L5" s="8">
        <v>2675293</v>
      </c>
      <c r="M5" s="8">
        <v>2675628</v>
      </c>
      <c r="N5" s="8">
        <v>8318033</v>
      </c>
      <c r="O5" s="8">
        <v>2675628</v>
      </c>
      <c r="P5" s="8">
        <v>2680155</v>
      </c>
      <c r="Q5" s="8">
        <v>2681160</v>
      </c>
      <c r="R5" s="8">
        <v>8036943</v>
      </c>
      <c r="S5" s="8">
        <v>2676661</v>
      </c>
      <c r="T5" s="8">
        <v>2676661</v>
      </c>
      <c r="U5" s="8"/>
      <c r="V5" s="8">
        <v>5353322</v>
      </c>
      <c r="W5" s="8">
        <v>-43873557</v>
      </c>
      <c r="X5" s="8">
        <v>30960548</v>
      </c>
      <c r="Y5" s="8">
        <v>-74834105</v>
      </c>
      <c r="Z5" s="2">
        <v>-241.71</v>
      </c>
      <c r="AA5" s="6">
        <v>30960548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2694574</v>
      </c>
      <c r="D9" s="6"/>
      <c r="E9" s="7">
        <v>3192024</v>
      </c>
      <c r="F9" s="8">
        <v>3192024</v>
      </c>
      <c r="G9" s="8">
        <v>340823</v>
      </c>
      <c r="H9" s="8">
        <v>-14544216</v>
      </c>
      <c r="I9" s="8">
        <v>293055</v>
      </c>
      <c r="J9" s="8">
        <v>-13910338</v>
      </c>
      <c r="K9" s="8">
        <v>296015</v>
      </c>
      <c r="L9" s="8">
        <v>292932</v>
      </c>
      <c r="M9" s="8">
        <v>292625</v>
      </c>
      <c r="N9" s="8">
        <v>881572</v>
      </c>
      <c r="O9" s="8">
        <v>292625</v>
      </c>
      <c r="P9" s="8">
        <v>293784</v>
      </c>
      <c r="Q9" s="8">
        <v>294816</v>
      </c>
      <c r="R9" s="8">
        <v>881225</v>
      </c>
      <c r="S9" s="8">
        <v>292747</v>
      </c>
      <c r="T9" s="8">
        <v>292747</v>
      </c>
      <c r="U9" s="8"/>
      <c r="V9" s="8">
        <v>585494</v>
      </c>
      <c r="W9" s="8">
        <v>-11562047</v>
      </c>
      <c r="X9" s="8">
        <v>3192024</v>
      </c>
      <c r="Y9" s="8">
        <v>-14754071</v>
      </c>
      <c r="Z9" s="2">
        <v>-462.22</v>
      </c>
      <c r="AA9" s="6">
        <v>3192024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46537</v>
      </c>
      <c r="D11" s="6"/>
      <c r="E11" s="7"/>
      <c r="F11" s="8">
        <v>253163</v>
      </c>
      <c r="G11" s="8">
        <v>547</v>
      </c>
      <c r="H11" s="8">
        <v>3424</v>
      </c>
      <c r="I11" s="8">
        <v>4210</v>
      </c>
      <c r="J11" s="8">
        <v>8181</v>
      </c>
      <c r="K11" s="8"/>
      <c r="L11" s="8"/>
      <c r="M11" s="8">
        <v>1151</v>
      </c>
      <c r="N11" s="8">
        <v>1151</v>
      </c>
      <c r="O11" s="8">
        <v>1727</v>
      </c>
      <c r="P11" s="8">
        <v>2798</v>
      </c>
      <c r="Q11" s="8"/>
      <c r="R11" s="8">
        <v>4525</v>
      </c>
      <c r="S11" s="8"/>
      <c r="T11" s="8"/>
      <c r="U11" s="8"/>
      <c r="V11" s="8"/>
      <c r="W11" s="8">
        <v>13857</v>
      </c>
      <c r="X11" s="8">
        <v>253163</v>
      </c>
      <c r="Y11" s="8">
        <v>-239306</v>
      </c>
      <c r="Z11" s="2">
        <v>-94.53</v>
      </c>
      <c r="AA11" s="6">
        <v>253163</v>
      </c>
    </row>
    <row r="12" spans="1:27" ht="12.75">
      <c r="A12" s="25" t="s">
        <v>37</v>
      </c>
      <c r="B12" s="29"/>
      <c r="C12" s="6">
        <v>11676981</v>
      </c>
      <c r="D12" s="6"/>
      <c r="E12" s="7">
        <v>9052008</v>
      </c>
      <c r="F12" s="8">
        <v>3000008</v>
      </c>
      <c r="G12" s="8"/>
      <c r="H12" s="8">
        <v>2265846</v>
      </c>
      <c r="I12" s="8">
        <v>1213808</v>
      </c>
      <c r="J12" s="8">
        <v>3479654</v>
      </c>
      <c r="K12" s="8">
        <v>1054301</v>
      </c>
      <c r="L12" s="8">
        <v>995414</v>
      </c>
      <c r="M12" s="8">
        <v>1036675</v>
      </c>
      <c r="N12" s="8">
        <v>3086390</v>
      </c>
      <c r="O12" s="8">
        <v>1128628</v>
      </c>
      <c r="P12" s="8">
        <v>991595</v>
      </c>
      <c r="Q12" s="8">
        <v>883788</v>
      </c>
      <c r="R12" s="8">
        <v>3004011</v>
      </c>
      <c r="S12" s="8"/>
      <c r="T12" s="8"/>
      <c r="U12" s="8"/>
      <c r="V12" s="8"/>
      <c r="W12" s="8">
        <v>9570055</v>
      </c>
      <c r="X12" s="8">
        <v>3000008</v>
      </c>
      <c r="Y12" s="8">
        <v>6570047</v>
      </c>
      <c r="Z12" s="2">
        <v>219</v>
      </c>
      <c r="AA12" s="6">
        <v>3000008</v>
      </c>
    </row>
    <row r="13" spans="1:27" ht="12.75">
      <c r="A13" s="23" t="s">
        <v>38</v>
      </c>
      <c r="B13" s="29"/>
      <c r="C13" s="6">
        <v>64633</v>
      </c>
      <c r="D13" s="6"/>
      <c r="E13" s="7"/>
      <c r="F13" s="8"/>
      <c r="G13" s="8">
        <v>84</v>
      </c>
      <c r="H13" s="8"/>
      <c r="I13" s="8"/>
      <c r="J13" s="8">
        <v>84</v>
      </c>
      <c r="K13" s="8"/>
      <c r="L13" s="8"/>
      <c r="M13" s="8"/>
      <c r="N13" s="8"/>
      <c r="O13" s="8"/>
      <c r="P13" s="8">
        <v>-84</v>
      </c>
      <c r="Q13" s="8"/>
      <c r="R13" s="8">
        <v>-84</v>
      </c>
      <c r="S13" s="8"/>
      <c r="T13" s="8"/>
      <c r="U13" s="8"/>
      <c r="V13" s="8"/>
      <c r="W13" s="8"/>
      <c r="X13" s="8"/>
      <c r="Y13" s="8"/>
      <c r="Z13" s="2"/>
      <c r="AA13" s="6"/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371350</v>
      </c>
      <c r="D15" s="6"/>
      <c r="E15" s="7"/>
      <c r="F15" s="8">
        <v>620262</v>
      </c>
      <c r="G15" s="8">
        <v>9600</v>
      </c>
      <c r="H15" s="8">
        <v>29300</v>
      </c>
      <c r="I15" s="8">
        <v>168650</v>
      </c>
      <c r="J15" s="8">
        <v>207550</v>
      </c>
      <c r="K15" s="8"/>
      <c r="L15" s="8"/>
      <c r="M15" s="8">
        <v>78100</v>
      </c>
      <c r="N15" s="8">
        <v>78100</v>
      </c>
      <c r="O15" s="8"/>
      <c r="P15" s="8">
        <v>72200</v>
      </c>
      <c r="Q15" s="8"/>
      <c r="R15" s="8">
        <v>72200</v>
      </c>
      <c r="S15" s="8"/>
      <c r="T15" s="8"/>
      <c r="U15" s="8"/>
      <c r="V15" s="8"/>
      <c r="W15" s="8">
        <v>357850</v>
      </c>
      <c r="X15" s="8">
        <v>620262</v>
      </c>
      <c r="Y15" s="8">
        <v>-262412</v>
      </c>
      <c r="Z15" s="2">
        <v>-42.31</v>
      </c>
      <c r="AA15" s="6">
        <v>620262</v>
      </c>
    </row>
    <row r="16" spans="1:27" ht="12.75">
      <c r="A16" s="23" t="s">
        <v>41</v>
      </c>
      <c r="B16" s="29"/>
      <c r="C16" s="6">
        <v>2795681</v>
      </c>
      <c r="D16" s="6"/>
      <c r="E16" s="7">
        <v>5729172</v>
      </c>
      <c r="F16" s="8">
        <v>5729172</v>
      </c>
      <c r="G16" s="8">
        <v>1438700</v>
      </c>
      <c r="H16" s="8">
        <v>1545101</v>
      </c>
      <c r="I16" s="8">
        <v>-2941765</v>
      </c>
      <c r="J16" s="8">
        <v>42036</v>
      </c>
      <c r="K16" s="8">
        <v>29672</v>
      </c>
      <c r="L16" s="8">
        <v>8985</v>
      </c>
      <c r="M16" s="8">
        <v>1912481</v>
      </c>
      <c r="N16" s="8">
        <v>1951138</v>
      </c>
      <c r="O16" s="8">
        <v>10458</v>
      </c>
      <c r="P16" s="8">
        <v>-1580039</v>
      </c>
      <c r="Q16" s="8">
        <v>11322</v>
      </c>
      <c r="R16" s="8">
        <v>-1558259</v>
      </c>
      <c r="S16" s="8">
        <v>19913</v>
      </c>
      <c r="T16" s="8">
        <v>335087</v>
      </c>
      <c r="U16" s="8"/>
      <c r="V16" s="8">
        <v>355000</v>
      </c>
      <c r="W16" s="8">
        <v>789915</v>
      </c>
      <c r="X16" s="8">
        <v>5729172</v>
      </c>
      <c r="Y16" s="8">
        <v>-4939257</v>
      </c>
      <c r="Z16" s="2">
        <v>-86.21</v>
      </c>
      <c r="AA16" s="6">
        <v>5729172</v>
      </c>
    </row>
    <row r="17" spans="1:27" ht="12.75">
      <c r="A17" s="23" t="s">
        <v>42</v>
      </c>
      <c r="B17" s="29"/>
      <c r="C17" s="6">
        <v>2138269</v>
      </c>
      <c r="D17" s="6"/>
      <c r="E17" s="7">
        <v>2054160</v>
      </c>
      <c r="F17" s="8">
        <v>2054160</v>
      </c>
      <c r="G17" s="8">
        <v>-864</v>
      </c>
      <c r="H17" s="8"/>
      <c r="I17" s="8">
        <v>406933</v>
      </c>
      <c r="J17" s="8">
        <v>406069</v>
      </c>
      <c r="K17" s="8"/>
      <c r="L17" s="8"/>
      <c r="M17" s="8">
        <v>663984</v>
      </c>
      <c r="N17" s="8">
        <v>663984</v>
      </c>
      <c r="O17" s="8">
        <v>202523</v>
      </c>
      <c r="P17" s="8">
        <v>146685</v>
      </c>
      <c r="Q17" s="8"/>
      <c r="R17" s="8">
        <v>349208</v>
      </c>
      <c r="S17" s="8"/>
      <c r="T17" s="8">
        <v>87</v>
      </c>
      <c r="U17" s="8"/>
      <c r="V17" s="8">
        <v>87</v>
      </c>
      <c r="W17" s="8">
        <v>1419348</v>
      </c>
      <c r="X17" s="8">
        <v>2054160</v>
      </c>
      <c r="Y17" s="8">
        <v>-634812</v>
      </c>
      <c r="Z17" s="2">
        <v>-30.9</v>
      </c>
      <c r="AA17" s="6">
        <v>2054160</v>
      </c>
    </row>
    <row r="18" spans="1:27" ht="12.75">
      <c r="A18" s="23" t="s">
        <v>43</v>
      </c>
      <c r="B18" s="29"/>
      <c r="C18" s="6">
        <v>331608142</v>
      </c>
      <c r="D18" s="6"/>
      <c r="E18" s="7">
        <v>357891012</v>
      </c>
      <c r="F18" s="8">
        <v>373368012</v>
      </c>
      <c r="G18" s="8">
        <v>153982000</v>
      </c>
      <c r="H18" s="8">
        <v>1218646</v>
      </c>
      <c r="I18" s="8">
        <v>551430</v>
      </c>
      <c r="J18" s="8">
        <v>155752076</v>
      </c>
      <c r="K18" s="8"/>
      <c r="L18" s="8">
        <v>116667</v>
      </c>
      <c r="M18" s="8">
        <v>123463328</v>
      </c>
      <c r="N18" s="8">
        <v>123579995</v>
      </c>
      <c r="O18" s="8">
        <v>578316</v>
      </c>
      <c r="P18" s="8">
        <v>309970</v>
      </c>
      <c r="Q18" s="8">
        <v>92389000</v>
      </c>
      <c r="R18" s="8">
        <v>93277286</v>
      </c>
      <c r="S18" s="8">
        <v>451814</v>
      </c>
      <c r="T18" s="8">
        <v>14167</v>
      </c>
      <c r="U18" s="8"/>
      <c r="V18" s="8">
        <v>465981</v>
      </c>
      <c r="W18" s="8">
        <v>373075338</v>
      </c>
      <c r="X18" s="8">
        <v>373368012</v>
      </c>
      <c r="Y18" s="8">
        <v>-292674</v>
      </c>
      <c r="Z18" s="2">
        <v>-0.08</v>
      </c>
      <c r="AA18" s="6">
        <v>373368012</v>
      </c>
    </row>
    <row r="19" spans="1:27" ht="12.75">
      <c r="A19" s="23" t="s">
        <v>44</v>
      </c>
      <c r="B19" s="29"/>
      <c r="C19" s="6">
        <v>1339760</v>
      </c>
      <c r="D19" s="6"/>
      <c r="E19" s="7">
        <v>896544</v>
      </c>
      <c r="F19" s="26">
        <v>12440484</v>
      </c>
      <c r="G19" s="26">
        <v>113240</v>
      </c>
      <c r="H19" s="26">
        <v>-21397960</v>
      </c>
      <c r="I19" s="26">
        <v>181532</v>
      </c>
      <c r="J19" s="26">
        <v>-21103188</v>
      </c>
      <c r="K19" s="26">
        <v>86956</v>
      </c>
      <c r="L19" s="26">
        <v>165989</v>
      </c>
      <c r="M19" s="26">
        <v>62640</v>
      </c>
      <c r="N19" s="26">
        <v>315585</v>
      </c>
      <c r="O19" s="26">
        <v>137999</v>
      </c>
      <c r="P19" s="26">
        <v>257746</v>
      </c>
      <c r="Q19" s="26">
        <v>44794</v>
      </c>
      <c r="R19" s="26">
        <v>440539</v>
      </c>
      <c r="S19" s="26">
        <v>3487</v>
      </c>
      <c r="T19" s="26">
        <v>-14160</v>
      </c>
      <c r="U19" s="26"/>
      <c r="V19" s="26">
        <v>-10673</v>
      </c>
      <c r="W19" s="26">
        <v>-20357737</v>
      </c>
      <c r="X19" s="26">
        <v>12440484</v>
      </c>
      <c r="Y19" s="26">
        <v>-32798221</v>
      </c>
      <c r="Z19" s="27">
        <v>-263.64</v>
      </c>
      <c r="AA19" s="28">
        <v>12440484</v>
      </c>
    </row>
    <row r="20" spans="1:27" ht="12.75">
      <c r="A20" s="23" t="s">
        <v>45</v>
      </c>
      <c r="B20" s="29"/>
      <c r="C20" s="6">
        <v>9567659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396241008</v>
      </c>
      <c r="D21" s="33">
        <f t="shared" si="0"/>
        <v>0</v>
      </c>
      <c r="E21" s="34">
        <f t="shared" si="0"/>
        <v>401775468</v>
      </c>
      <c r="F21" s="35">
        <f t="shared" si="0"/>
        <v>431617833</v>
      </c>
      <c r="G21" s="35">
        <f t="shared" si="0"/>
        <v>158164824</v>
      </c>
      <c r="H21" s="35">
        <f t="shared" si="0"/>
        <v>-101316506</v>
      </c>
      <c r="I21" s="35">
        <f t="shared" si="0"/>
        <v>2451951</v>
      </c>
      <c r="J21" s="35">
        <f t="shared" si="0"/>
        <v>59300269</v>
      </c>
      <c r="K21" s="35">
        <f t="shared" si="0"/>
        <v>4434056</v>
      </c>
      <c r="L21" s="35">
        <f t="shared" si="0"/>
        <v>4255280</v>
      </c>
      <c r="M21" s="35">
        <f t="shared" si="0"/>
        <v>130186612</v>
      </c>
      <c r="N21" s="35">
        <f t="shared" si="0"/>
        <v>138875948</v>
      </c>
      <c r="O21" s="35">
        <f t="shared" si="0"/>
        <v>5027904</v>
      </c>
      <c r="P21" s="35">
        <f t="shared" si="0"/>
        <v>3174810</v>
      </c>
      <c r="Q21" s="35">
        <f t="shared" si="0"/>
        <v>96304880</v>
      </c>
      <c r="R21" s="35">
        <f t="shared" si="0"/>
        <v>104507594</v>
      </c>
      <c r="S21" s="35">
        <f t="shared" si="0"/>
        <v>3444622</v>
      </c>
      <c r="T21" s="35">
        <f t="shared" si="0"/>
        <v>3304589</v>
      </c>
      <c r="U21" s="35">
        <f t="shared" si="0"/>
        <v>0</v>
      </c>
      <c r="V21" s="35">
        <f t="shared" si="0"/>
        <v>6749211</v>
      </c>
      <c r="W21" s="35">
        <f t="shared" si="0"/>
        <v>309433022</v>
      </c>
      <c r="X21" s="35">
        <f t="shared" si="0"/>
        <v>431617833</v>
      </c>
      <c r="Y21" s="35">
        <f t="shared" si="0"/>
        <v>-122184811</v>
      </c>
      <c r="Z21" s="36">
        <f>+IF(X21&lt;&gt;0,+(Y21/X21)*100,0)</f>
        <v>-28.30856411810955</v>
      </c>
      <c r="AA21" s="33">
        <f>SUM(AA5:AA20)</f>
        <v>431617833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83743601</v>
      </c>
      <c r="D24" s="6"/>
      <c r="E24" s="7">
        <v>113897448</v>
      </c>
      <c r="F24" s="8">
        <v>117348162</v>
      </c>
      <c r="G24" s="8">
        <v>7635546</v>
      </c>
      <c r="H24" s="8">
        <v>7833884</v>
      </c>
      <c r="I24" s="8">
        <v>9259579</v>
      </c>
      <c r="J24" s="8">
        <v>24729009</v>
      </c>
      <c r="K24" s="8">
        <v>10798152</v>
      </c>
      <c r="L24" s="8">
        <v>8891155</v>
      </c>
      <c r="M24" s="8">
        <v>9449786</v>
      </c>
      <c r="N24" s="8">
        <v>29139093</v>
      </c>
      <c r="O24" s="8">
        <v>9272379</v>
      </c>
      <c r="P24" s="8">
        <v>9056433</v>
      </c>
      <c r="Q24" s="8">
        <v>9143683</v>
      </c>
      <c r="R24" s="8">
        <v>27472495</v>
      </c>
      <c r="S24" s="8">
        <v>8429090</v>
      </c>
      <c r="T24" s="8">
        <v>7009226</v>
      </c>
      <c r="U24" s="8"/>
      <c r="V24" s="8">
        <v>15438316</v>
      </c>
      <c r="W24" s="8">
        <v>96778913</v>
      </c>
      <c r="X24" s="8">
        <v>117348162</v>
      </c>
      <c r="Y24" s="8">
        <v>-20569249</v>
      </c>
      <c r="Z24" s="2">
        <v>-17.53</v>
      </c>
      <c r="AA24" s="6">
        <v>117348162</v>
      </c>
    </row>
    <row r="25" spans="1:27" ht="12.75">
      <c r="A25" s="25" t="s">
        <v>49</v>
      </c>
      <c r="B25" s="24"/>
      <c r="C25" s="6">
        <v>26353098</v>
      </c>
      <c r="D25" s="6"/>
      <c r="E25" s="7">
        <v>27431244</v>
      </c>
      <c r="F25" s="8">
        <v>26987278</v>
      </c>
      <c r="G25" s="8">
        <v>2163432</v>
      </c>
      <c r="H25" s="8">
        <v>2154364</v>
      </c>
      <c r="I25" s="8">
        <v>2154365</v>
      </c>
      <c r="J25" s="8">
        <v>6472161</v>
      </c>
      <c r="K25" s="8">
        <v>2194164</v>
      </c>
      <c r="L25" s="8">
        <v>2157765</v>
      </c>
      <c r="M25" s="8">
        <v>2226551</v>
      </c>
      <c r="N25" s="8">
        <v>6578480</v>
      </c>
      <c r="O25" s="8">
        <v>1075346</v>
      </c>
      <c r="P25" s="8">
        <v>2229412</v>
      </c>
      <c r="Q25" s="8">
        <v>2157764</v>
      </c>
      <c r="R25" s="8">
        <v>5462522</v>
      </c>
      <c r="S25" s="8">
        <v>1939464</v>
      </c>
      <c r="T25" s="8">
        <v>2157764</v>
      </c>
      <c r="U25" s="8"/>
      <c r="V25" s="8">
        <v>4097228</v>
      </c>
      <c r="W25" s="8">
        <v>22610391</v>
      </c>
      <c r="X25" s="8">
        <v>26987278</v>
      </c>
      <c r="Y25" s="8">
        <v>-4376887</v>
      </c>
      <c r="Z25" s="2">
        <v>-16.22</v>
      </c>
      <c r="AA25" s="6">
        <v>26987278</v>
      </c>
    </row>
    <row r="26" spans="1:27" ht="12.75">
      <c r="A26" s="25" t="s">
        <v>50</v>
      </c>
      <c r="B26" s="24"/>
      <c r="C26" s="6">
        <v>6770729</v>
      </c>
      <c r="D26" s="6"/>
      <c r="E26" s="7">
        <v>2499996</v>
      </c>
      <c r="F26" s="8">
        <v>10537330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10537330</v>
      </c>
      <c r="Y26" s="8">
        <v>-10537330</v>
      </c>
      <c r="Z26" s="2">
        <v>-100</v>
      </c>
      <c r="AA26" s="6">
        <v>10537330</v>
      </c>
    </row>
    <row r="27" spans="1:27" ht="12.75">
      <c r="A27" s="25" t="s">
        <v>51</v>
      </c>
      <c r="B27" s="24"/>
      <c r="C27" s="6">
        <v>22201364</v>
      </c>
      <c r="D27" s="6"/>
      <c r="E27" s="7">
        <v>16302468</v>
      </c>
      <c r="F27" s="8">
        <v>23192468</v>
      </c>
      <c r="G27" s="8"/>
      <c r="H27" s="8"/>
      <c r="I27" s="8">
        <v>5227806</v>
      </c>
      <c r="J27" s="8">
        <v>5227806</v>
      </c>
      <c r="K27" s="8"/>
      <c r="L27" s="8"/>
      <c r="M27" s="8">
        <v>5482913</v>
      </c>
      <c r="N27" s="8">
        <v>5482913</v>
      </c>
      <c r="O27" s="8">
        <v>37803</v>
      </c>
      <c r="P27" s="8">
        <v>3560118</v>
      </c>
      <c r="Q27" s="8"/>
      <c r="R27" s="8">
        <v>3597921</v>
      </c>
      <c r="S27" s="8"/>
      <c r="T27" s="8">
        <v>5055901</v>
      </c>
      <c r="U27" s="8"/>
      <c r="V27" s="8">
        <v>5055901</v>
      </c>
      <c r="W27" s="8">
        <v>19364541</v>
      </c>
      <c r="X27" s="8">
        <v>23192468</v>
      </c>
      <c r="Y27" s="8">
        <v>-3827927</v>
      </c>
      <c r="Z27" s="2">
        <v>-16.51</v>
      </c>
      <c r="AA27" s="6">
        <v>23192468</v>
      </c>
    </row>
    <row r="28" spans="1:27" ht="12.75">
      <c r="A28" s="25" t="s">
        <v>52</v>
      </c>
      <c r="B28" s="24"/>
      <c r="C28" s="6">
        <v>41243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>
        <v>129</v>
      </c>
      <c r="P28" s="8"/>
      <c r="Q28" s="8"/>
      <c r="R28" s="8">
        <v>129</v>
      </c>
      <c r="S28" s="8"/>
      <c r="T28" s="8"/>
      <c r="U28" s="8"/>
      <c r="V28" s="8"/>
      <c r="W28" s="8">
        <v>129</v>
      </c>
      <c r="X28" s="8"/>
      <c r="Y28" s="8">
        <v>129</v>
      </c>
      <c r="Z28" s="2"/>
      <c r="AA28" s="6"/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9015488</v>
      </c>
      <c r="D30" s="6"/>
      <c r="E30" s="7">
        <v>7233036</v>
      </c>
      <c r="F30" s="8">
        <v>8387788</v>
      </c>
      <c r="G30" s="8">
        <v>220927</v>
      </c>
      <c r="H30" s="8">
        <v>284785</v>
      </c>
      <c r="I30" s="8">
        <v>124402</v>
      </c>
      <c r="J30" s="8">
        <v>630114</v>
      </c>
      <c r="K30" s="8">
        <v>338256</v>
      </c>
      <c r="L30" s="8">
        <v>259270</v>
      </c>
      <c r="M30" s="8">
        <v>2993135</v>
      </c>
      <c r="N30" s="8">
        <v>3590661</v>
      </c>
      <c r="O30" s="8">
        <v>-580936</v>
      </c>
      <c r="P30" s="8">
        <v>957966</v>
      </c>
      <c r="Q30" s="8">
        <v>715506</v>
      </c>
      <c r="R30" s="8">
        <v>1092536</v>
      </c>
      <c r="S30" s="8">
        <v>316766</v>
      </c>
      <c r="T30" s="8">
        <v>289266</v>
      </c>
      <c r="U30" s="8"/>
      <c r="V30" s="8">
        <v>606032</v>
      </c>
      <c r="W30" s="8">
        <v>5919343</v>
      </c>
      <c r="X30" s="8">
        <v>8387788</v>
      </c>
      <c r="Y30" s="8">
        <v>-2468445</v>
      </c>
      <c r="Z30" s="2">
        <v>-29.43</v>
      </c>
      <c r="AA30" s="6">
        <v>8387788</v>
      </c>
    </row>
    <row r="31" spans="1:27" ht="12.75">
      <c r="A31" s="25" t="s">
        <v>55</v>
      </c>
      <c r="B31" s="24"/>
      <c r="C31" s="6">
        <v>74967435</v>
      </c>
      <c r="D31" s="6"/>
      <c r="E31" s="7">
        <v>11912376</v>
      </c>
      <c r="F31" s="8">
        <v>80730771</v>
      </c>
      <c r="G31" s="8">
        <v>3445650</v>
      </c>
      <c r="H31" s="8">
        <v>7374898</v>
      </c>
      <c r="I31" s="8">
        <v>7680129</v>
      </c>
      <c r="J31" s="8">
        <v>18500677</v>
      </c>
      <c r="K31" s="8">
        <v>3703037</v>
      </c>
      <c r="L31" s="8">
        <v>6943358</v>
      </c>
      <c r="M31" s="8">
        <v>6851021</v>
      </c>
      <c r="N31" s="8">
        <v>17497416</v>
      </c>
      <c r="O31" s="8">
        <v>3624924</v>
      </c>
      <c r="P31" s="8">
        <v>6241681</v>
      </c>
      <c r="Q31" s="8">
        <v>2939503</v>
      </c>
      <c r="R31" s="8">
        <v>12806108</v>
      </c>
      <c r="S31" s="8">
        <v>5156231</v>
      </c>
      <c r="T31" s="8">
        <v>4796669</v>
      </c>
      <c r="U31" s="8"/>
      <c r="V31" s="8">
        <v>9952900</v>
      </c>
      <c r="W31" s="8">
        <v>58757101</v>
      </c>
      <c r="X31" s="8">
        <v>80730771</v>
      </c>
      <c r="Y31" s="8">
        <v>-21973670</v>
      </c>
      <c r="Z31" s="2">
        <v>-27.22</v>
      </c>
      <c r="AA31" s="6">
        <v>80730771</v>
      </c>
    </row>
    <row r="32" spans="1:27" ht="12.75">
      <c r="A32" s="25" t="s">
        <v>43</v>
      </c>
      <c r="B32" s="24"/>
      <c r="C32" s="6">
        <v>23998184</v>
      </c>
      <c r="D32" s="6"/>
      <c r="E32" s="7">
        <v>5977800</v>
      </c>
      <c r="F32" s="8">
        <v>7707039</v>
      </c>
      <c r="G32" s="8">
        <v>168921</v>
      </c>
      <c r="H32" s="8">
        <v>-80720</v>
      </c>
      <c r="I32" s="8">
        <v>265715</v>
      </c>
      <c r="J32" s="8">
        <v>353916</v>
      </c>
      <c r="K32" s="8">
        <v>2175314</v>
      </c>
      <c r="L32" s="8">
        <v>466244</v>
      </c>
      <c r="M32" s="8">
        <v>464130</v>
      </c>
      <c r="N32" s="8">
        <v>3105688</v>
      </c>
      <c r="O32" s="8">
        <v>771496</v>
      </c>
      <c r="P32" s="8">
        <v>419966</v>
      </c>
      <c r="Q32" s="8">
        <v>26805</v>
      </c>
      <c r="R32" s="8">
        <v>1218267</v>
      </c>
      <c r="S32" s="8">
        <v>855781</v>
      </c>
      <c r="T32" s="8"/>
      <c r="U32" s="8"/>
      <c r="V32" s="8">
        <v>855781</v>
      </c>
      <c r="W32" s="8">
        <v>5533652</v>
      </c>
      <c r="X32" s="8">
        <v>7707039</v>
      </c>
      <c r="Y32" s="8">
        <v>-2173387</v>
      </c>
      <c r="Z32" s="2">
        <v>-28.2</v>
      </c>
      <c r="AA32" s="6">
        <v>7707039</v>
      </c>
    </row>
    <row r="33" spans="1:27" ht="12.75">
      <c r="A33" s="25" t="s">
        <v>56</v>
      </c>
      <c r="B33" s="24"/>
      <c r="C33" s="6">
        <v>32000163</v>
      </c>
      <c r="D33" s="6"/>
      <c r="E33" s="7">
        <v>33322428</v>
      </c>
      <c r="F33" s="8">
        <v>74596220</v>
      </c>
      <c r="G33" s="8">
        <v>2741140</v>
      </c>
      <c r="H33" s="8">
        <v>2212286</v>
      </c>
      <c r="I33" s="8">
        <v>7644962</v>
      </c>
      <c r="J33" s="8">
        <v>12598388</v>
      </c>
      <c r="K33" s="8">
        <v>2997944</v>
      </c>
      <c r="L33" s="8">
        <v>3457999</v>
      </c>
      <c r="M33" s="8">
        <v>4407836</v>
      </c>
      <c r="N33" s="8">
        <v>10863779</v>
      </c>
      <c r="O33" s="8">
        <v>3638400</v>
      </c>
      <c r="P33" s="8">
        <v>2792167</v>
      </c>
      <c r="Q33" s="8">
        <v>2942291</v>
      </c>
      <c r="R33" s="8">
        <v>9372858</v>
      </c>
      <c r="S33" s="8">
        <v>1335314</v>
      </c>
      <c r="T33" s="8">
        <v>2050333</v>
      </c>
      <c r="U33" s="8"/>
      <c r="V33" s="8">
        <v>3385647</v>
      </c>
      <c r="W33" s="8">
        <v>36220672</v>
      </c>
      <c r="X33" s="8">
        <v>74596220</v>
      </c>
      <c r="Y33" s="8">
        <v>-38375548</v>
      </c>
      <c r="Z33" s="2">
        <v>-51.44</v>
      </c>
      <c r="AA33" s="6">
        <v>74596220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279091305</v>
      </c>
      <c r="D35" s="33">
        <f>SUM(D24:D34)</f>
        <v>0</v>
      </c>
      <c r="E35" s="34">
        <f t="shared" si="1"/>
        <v>218576796</v>
      </c>
      <c r="F35" s="35">
        <f t="shared" si="1"/>
        <v>349487056</v>
      </c>
      <c r="G35" s="35">
        <f t="shared" si="1"/>
        <v>16375616</v>
      </c>
      <c r="H35" s="35">
        <f t="shared" si="1"/>
        <v>19779497</v>
      </c>
      <c r="I35" s="35">
        <f t="shared" si="1"/>
        <v>32356958</v>
      </c>
      <c r="J35" s="35">
        <f t="shared" si="1"/>
        <v>68512071</v>
      </c>
      <c r="K35" s="35">
        <f t="shared" si="1"/>
        <v>22206867</v>
      </c>
      <c r="L35" s="35">
        <f t="shared" si="1"/>
        <v>22175791</v>
      </c>
      <c r="M35" s="35">
        <f t="shared" si="1"/>
        <v>31875372</v>
      </c>
      <c r="N35" s="35">
        <f t="shared" si="1"/>
        <v>76258030</v>
      </c>
      <c r="O35" s="35">
        <f t="shared" si="1"/>
        <v>17839541</v>
      </c>
      <c r="P35" s="35">
        <f t="shared" si="1"/>
        <v>25257743</v>
      </c>
      <c r="Q35" s="35">
        <f t="shared" si="1"/>
        <v>17925552</v>
      </c>
      <c r="R35" s="35">
        <f t="shared" si="1"/>
        <v>61022836</v>
      </c>
      <c r="S35" s="35">
        <f t="shared" si="1"/>
        <v>18032646</v>
      </c>
      <c r="T35" s="35">
        <f t="shared" si="1"/>
        <v>21359159</v>
      </c>
      <c r="U35" s="35">
        <f t="shared" si="1"/>
        <v>0</v>
      </c>
      <c r="V35" s="35">
        <f t="shared" si="1"/>
        <v>39391805</v>
      </c>
      <c r="W35" s="35">
        <f t="shared" si="1"/>
        <v>245184742</v>
      </c>
      <c r="X35" s="35">
        <f t="shared" si="1"/>
        <v>349487056</v>
      </c>
      <c r="Y35" s="35">
        <f t="shared" si="1"/>
        <v>-104302314</v>
      </c>
      <c r="Z35" s="36">
        <f>+IF(X35&lt;&gt;0,+(Y35/X35)*100,0)</f>
        <v>-29.84439973078717</v>
      </c>
      <c r="AA35" s="33">
        <f>SUM(AA24:AA34)</f>
        <v>349487056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117149703</v>
      </c>
      <c r="D37" s="46">
        <f>+D21-D35</f>
        <v>0</v>
      </c>
      <c r="E37" s="47">
        <f t="shared" si="2"/>
        <v>183198672</v>
      </c>
      <c r="F37" s="48">
        <f t="shared" si="2"/>
        <v>82130777</v>
      </c>
      <c r="G37" s="48">
        <f t="shared" si="2"/>
        <v>141789208</v>
      </c>
      <c r="H37" s="48">
        <f t="shared" si="2"/>
        <v>-121096003</v>
      </c>
      <c r="I37" s="48">
        <f t="shared" si="2"/>
        <v>-29905007</v>
      </c>
      <c r="J37" s="48">
        <f t="shared" si="2"/>
        <v>-9211802</v>
      </c>
      <c r="K37" s="48">
        <f t="shared" si="2"/>
        <v>-17772811</v>
      </c>
      <c r="L37" s="48">
        <f t="shared" si="2"/>
        <v>-17920511</v>
      </c>
      <c r="M37" s="48">
        <f t="shared" si="2"/>
        <v>98311240</v>
      </c>
      <c r="N37" s="48">
        <f t="shared" si="2"/>
        <v>62617918</v>
      </c>
      <c r="O37" s="48">
        <f t="shared" si="2"/>
        <v>-12811637</v>
      </c>
      <c r="P37" s="48">
        <f t="shared" si="2"/>
        <v>-22082933</v>
      </c>
      <c r="Q37" s="48">
        <f t="shared" si="2"/>
        <v>78379328</v>
      </c>
      <c r="R37" s="48">
        <f t="shared" si="2"/>
        <v>43484758</v>
      </c>
      <c r="S37" s="48">
        <f t="shared" si="2"/>
        <v>-14588024</v>
      </c>
      <c r="T37" s="48">
        <f t="shared" si="2"/>
        <v>-18054570</v>
      </c>
      <c r="U37" s="48">
        <f t="shared" si="2"/>
        <v>0</v>
      </c>
      <c r="V37" s="48">
        <f t="shared" si="2"/>
        <v>-32642594</v>
      </c>
      <c r="W37" s="48">
        <f t="shared" si="2"/>
        <v>64248280</v>
      </c>
      <c r="X37" s="48">
        <f>IF(F21=F35,0,X21-X35)</f>
        <v>82130777</v>
      </c>
      <c r="Y37" s="48">
        <f t="shared" si="2"/>
        <v>-17882497</v>
      </c>
      <c r="Z37" s="49">
        <f>+IF(X37&lt;&gt;0,+(Y37/X37)*100,0)</f>
        <v>-21.7731983711782</v>
      </c>
      <c r="AA37" s="46">
        <f>+AA21-AA35</f>
        <v>82130777</v>
      </c>
    </row>
    <row r="38" spans="1:27" ht="22.5" customHeight="1">
      <c r="A38" s="50" t="s">
        <v>60</v>
      </c>
      <c r="B38" s="29"/>
      <c r="C38" s="6">
        <v>118850000</v>
      </c>
      <c r="D38" s="6"/>
      <c r="E38" s="7">
        <v>116031000</v>
      </c>
      <c r="F38" s="8">
        <v>104030996</v>
      </c>
      <c r="G38" s="8"/>
      <c r="H38" s="8">
        <v>26179283</v>
      </c>
      <c r="I38" s="8">
        <v>12140501</v>
      </c>
      <c r="J38" s="8">
        <v>38319784</v>
      </c>
      <c r="K38" s="8"/>
      <c r="L38" s="8">
        <v>2103868</v>
      </c>
      <c r="M38" s="8">
        <v>20631700</v>
      </c>
      <c r="N38" s="8">
        <v>22735568</v>
      </c>
      <c r="O38" s="8">
        <v>14221607</v>
      </c>
      <c r="P38" s="8"/>
      <c r="Q38" s="8"/>
      <c r="R38" s="8">
        <v>14221607</v>
      </c>
      <c r="S38" s="8"/>
      <c r="T38" s="8">
        <v>12545668</v>
      </c>
      <c r="U38" s="8"/>
      <c r="V38" s="8">
        <v>12545668</v>
      </c>
      <c r="W38" s="8">
        <v>87822627</v>
      </c>
      <c r="X38" s="8">
        <v>104030996</v>
      </c>
      <c r="Y38" s="8">
        <v>-16208369</v>
      </c>
      <c r="Z38" s="2">
        <v>-15.58</v>
      </c>
      <c r="AA38" s="6">
        <v>104030996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235999703</v>
      </c>
      <c r="D41" s="56">
        <f>SUM(D37:D40)</f>
        <v>0</v>
      </c>
      <c r="E41" s="57">
        <f t="shared" si="3"/>
        <v>299229672</v>
      </c>
      <c r="F41" s="58">
        <f t="shared" si="3"/>
        <v>186161773</v>
      </c>
      <c r="G41" s="58">
        <f t="shared" si="3"/>
        <v>141789208</v>
      </c>
      <c r="H41" s="58">
        <f t="shared" si="3"/>
        <v>-94916720</v>
      </c>
      <c r="I41" s="58">
        <f t="shared" si="3"/>
        <v>-17764506</v>
      </c>
      <c r="J41" s="58">
        <f t="shared" si="3"/>
        <v>29107982</v>
      </c>
      <c r="K41" s="58">
        <f t="shared" si="3"/>
        <v>-17772811</v>
      </c>
      <c r="L41" s="58">
        <f t="shared" si="3"/>
        <v>-15816643</v>
      </c>
      <c r="M41" s="58">
        <f t="shared" si="3"/>
        <v>118942940</v>
      </c>
      <c r="N41" s="58">
        <f t="shared" si="3"/>
        <v>85353486</v>
      </c>
      <c r="O41" s="58">
        <f t="shared" si="3"/>
        <v>1409970</v>
      </c>
      <c r="P41" s="58">
        <f t="shared" si="3"/>
        <v>-22082933</v>
      </c>
      <c r="Q41" s="58">
        <f t="shared" si="3"/>
        <v>78379328</v>
      </c>
      <c r="R41" s="58">
        <f t="shared" si="3"/>
        <v>57706365</v>
      </c>
      <c r="S41" s="58">
        <f t="shared" si="3"/>
        <v>-14588024</v>
      </c>
      <c r="T41" s="58">
        <f t="shared" si="3"/>
        <v>-5508902</v>
      </c>
      <c r="U41" s="58">
        <f t="shared" si="3"/>
        <v>0</v>
      </c>
      <c r="V41" s="58">
        <f t="shared" si="3"/>
        <v>-20096926</v>
      </c>
      <c r="W41" s="58">
        <f t="shared" si="3"/>
        <v>152070907</v>
      </c>
      <c r="X41" s="58">
        <f t="shared" si="3"/>
        <v>186161773</v>
      </c>
      <c r="Y41" s="58">
        <f t="shared" si="3"/>
        <v>-34090866</v>
      </c>
      <c r="Z41" s="59">
        <f>+IF(X41&lt;&gt;0,+(Y41/X41)*100,0)</f>
        <v>-18.312495337052898</v>
      </c>
      <c r="AA41" s="56">
        <f>SUM(AA37:AA40)</f>
        <v>186161773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235999703</v>
      </c>
      <c r="D43" s="64">
        <f>+D41-D42</f>
        <v>0</v>
      </c>
      <c r="E43" s="65">
        <f t="shared" si="4"/>
        <v>299229672</v>
      </c>
      <c r="F43" s="66">
        <f t="shared" si="4"/>
        <v>186161773</v>
      </c>
      <c r="G43" s="66">
        <f t="shared" si="4"/>
        <v>141789208</v>
      </c>
      <c r="H43" s="66">
        <f t="shared" si="4"/>
        <v>-94916720</v>
      </c>
      <c r="I43" s="66">
        <f t="shared" si="4"/>
        <v>-17764506</v>
      </c>
      <c r="J43" s="66">
        <f t="shared" si="4"/>
        <v>29107982</v>
      </c>
      <c r="K43" s="66">
        <f t="shared" si="4"/>
        <v>-17772811</v>
      </c>
      <c r="L43" s="66">
        <f t="shared" si="4"/>
        <v>-15816643</v>
      </c>
      <c r="M43" s="66">
        <f t="shared" si="4"/>
        <v>118942940</v>
      </c>
      <c r="N43" s="66">
        <f t="shared" si="4"/>
        <v>85353486</v>
      </c>
      <c r="O43" s="66">
        <f t="shared" si="4"/>
        <v>1409970</v>
      </c>
      <c r="P43" s="66">
        <f t="shared" si="4"/>
        <v>-22082933</v>
      </c>
      <c r="Q43" s="66">
        <f t="shared" si="4"/>
        <v>78379328</v>
      </c>
      <c r="R43" s="66">
        <f t="shared" si="4"/>
        <v>57706365</v>
      </c>
      <c r="S43" s="66">
        <f t="shared" si="4"/>
        <v>-14588024</v>
      </c>
      <c r="T43" s="66">
        <f t="shared" si="4"/>
        <v>-5508902</v>
      </c>
      <c r="U43" s="66">
        <f t="shared" si="4"/>
        <v>0</v>
      </c>
      <c r="V43" s="66">
        <f t="shared" si="4"/>
        <v>-20096926</v>
      </c>
      <c r="W43" s="66">
        <f t="shared" si="4"/>
        <v>152070907</v>
      </c>
      <c r="X43" s="66">
        <f t="shared" si="4"/>
        <v>186161773</v>
      </c>
      <c r="Y43" s="66">
        <f t="shared" si="4"/>
        <v>-34090866</v>
      </c>
      <c r="Z43" s="67">
        <f>+IF(X43&lt;&gt;0,+(Y43/X43)*100,0)</f>
        <v>-18.312495337052898</v>
      </c>
      <c r="AA43" s="64">
        <f>+AA41-AA42</f>
        <v>186161773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235999703</v>
      </c>
      <c r="D45" s="56">
        <f>SUM(D43:D44)</f>
        <v>0</v>
      </c>
      <c r="E45" s="57">
        <f t="shared" si="5"/>
        <v>299229672</v>
      </c>
      <c r="F45" s="58">
        <f t="shared" si="5"/>
        <v>186161773</v>
      </c>
      <c r="G45" s="58">
        <f t="shared" si="5"/>
        <v>141789208</v>
      </c>
      <c r="H45" s="58">
        <f t="shared" si="5"/>
        <v>-94916720</v>
      </c>
      <c r="I45" s="58">
        <f t="shared" si="5"/>
        <v>-17764506</v>
      </c>
      <c r="J45" s="58">
        <f t="shared" si="5"/>
        <v>29107982</v>
      </c>
      <c r="K45" s="58">
        <f t="shared" si="5"/>
        <v>-17772811</v>
      </c>
      <c r="L45" s="58">
        <f t="shared" si="5"/>
        <v>-15816643</v>
      </c>
      <c r="M45" s="58">
        <f t="shared" si="5"/>
        <v>118942940</v>
      </c>
      <c r="N45" s="58">
        <f t="shared" si="5"/>
        <v>85353486</v>
      </c>
      <c r="O45" s="58">
        <f t="shared" si="5"/>
        <v>1409970</v>
      </c>
      <c r="P45" s="58">
        <f t="shared" si="5"/>
        <v>-22082933</v>
      </c>
      <c r="Q45" s="58">
        <f t="shared" si="5"/>
        <v>78379328</v>
      </c>
      <c r="R45" s="58">
        <f t="shared" si="5"/>
        <v>57706365</v>
      </c>
      <c r="S45" s="58">
        <f t="shared" si="5"/>
        <v>-14588024</v>
      </c>
      <c r="T45" s="58">
        <f t="shared" si="5"/>
        <v>-5508902</v>
      </c>
      <c r="U45" s="58">
        <f t="shared" si="5"/>
        <v>0</v>
      </c>
      <c r="V45" s="58">
        <f t="shared" si="5"/>
        <v>-20096926</v>
      </c>
      <c r="W45" s="58">
        <f t="shared" si="5"/>
        <v>152070907</v>
      </c>
      <c r="X45" s="58">
        <f t="shared" si="5"/>
        <v>186161773</v>
      </c>
      <c r="Y45" s="58">
        <f t="shared" si="5"/>
        <v>-34090866</v>
      </c>
      <c r="Z45" s="59">
        <f>+IF(X45&lt;&gt;0,+(Y45/X45)*100,0)</f>
        <v>-18.312495337052898</v>
      </c>
      <c r="AA45" s="56">
        <f>SUM(AA43:AA44)</f>
        <v>186161773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235999703</v>
      </c>
      <c r="D47" s="71">
        <f>SUM(D45:D46)</f>
        <v>0</v>
      </c>
      <c r="E47" s="72">
        <f t="shared" si="6"/>
        <v>299229672</v>
      </c>
      <c r="F47" s="73">
        <f t="shared" si="6"/>
        <v>186161773</v>
      </c>
      <c r="G47" s="73">
        <f t="shared" si="6"/>
        <v>141789208</v>
      </c>
      <c r="H47" s="74">
        <f t="shared" si="6"/>
        <v>-94916720</v>
      </c>
      <c r="I47" s="74">
        <f t="shared" si="6"/>
        <v>-17764506</v>
      </c>
      <c r="J47" s="74">
        <f t="shared" si="6"/>
        <v>29107982</v>
      </c>
      <c r="K47" s="74">
        <f t="shared" si="6"/>
        <v>-17772811</v>
      </c>
      <c r="L47" s="74">
        <f t="shared" si="6"/>
        <v>-15816643</v>
      </c>
      <c r="M47" s="73">
        <f t="shared" si="6"/>
        <v>118942940</v>
      </c>
      <c r="N47" s="73">
        <f t="shared" si="6"/>
        <v>85353486</v>
      </c>
      <c r="O47" s="74">
        <f t="shared" si="6"/>
        <v>1409970</v>
      </c>
      <c r="P47" s="74">
        <f t="shared" si="6"/>
        <v>-22082933</v>
      </c>
      <c r="Q47" s="74">
        <f t="shared" si="6"/>
        <v>78379328</v>
      </c>
      <c r="R47" s="74">
        <f t="shared" si="6"/>
        <v>57706365</v>
      </c>
      <c r="S47" s="74">
        <f t="shared" si="6"/>
        <v>-14588024</v>
      </c>
      <c r="T47" s="73">
        <f t="shared" si="6"/>
        <v>-5508902</v>
      </c>
      <c r="U47" s="73">
        <f t="shared" si="6"/>
        <v>0</v>
      </c>
      <c r="V47" s="74">
        <f t="shared" si="6"/>
        <v>-20096926</v>
      </c>
      <c r="W47" s="74">
        <f t="shared" si="6"/>
        <v>152070907</v>
      </c>
      <c r="X47" s="74">
        <f t="shared" si="6"/>
        <v>186161773</v>
      </c>
      <c r="Y47" s="74">
        <f t="shared" si="6"/>
        <v>-34090866</v>
      </c>
      <c r="Z47" s="75">
        <f>+IF(X47&lt;&gt;0,+(Y47/X47)*100,0)</f>
        <v>-18.312495337052898</v>
      </c>
      <c r="AA47" s="76">
        <f>SUM(AA45:AA46)</f>
        <v>186161773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>
        <v>156205493</v>
      </c>
      <c r="D7" s="6"/>
      <c r="E7" s="7">
        <v>146031000</v>
      </c>
      <c r="F7" s="8">
        <v>198546000</v>
      </c>
      <c r="G7" s="8">
        <v>13207556</v>
      </c>
      <c r="H7" s="8">
        <v>14423903</v>
      </c>
      <c r="I7" s="8">
        <v>14119774</v>
      </c>
      <c r="J7" s="8">
        <v>41751233</v>
      </c>
      <c r="K7" s="8">
        <v>11974178</v>
      </c>
      <c r="L7" s="8">
        <v>11597532</v>
      </c>
      <c r="M7" s="8">
        <v>13422642</v>
      </c>
      <c r="N7" s="8">
        <v>36994352</v>
      </c>
      <c r="O7" s="8">
        <v>12825358</v>
      </c>
      <c r="P7" s="8">
        <v>12562272</v>
      </c>
      <c r="Q7" s="8">
        <v>13285572</v>
      </c>
      <c r="R7" s="8">
        <v>38673202</v>
      </c>
      <c r="S7" s="8">
        <v>19689307</v>
      </c>
      <c r="T7" s="8">
        <v>12349413</v>
      </c>
      <c r="U7" s="8">
        <v>12530815</v>
      </c>
      <c r="V7" s="8">
        <v>44569535</v>
      </c>
      <c r="W7" s="8">
        <v>161988322</v>
      </c>
      <c r="X7" s="8">
        <v>198546000</v>
      </c>
      <c r="Y7" s="8">
        <v>-36557678</v>
      </c>
      <c r="Z7" s="2">
        <v>-18.41</v>
      </c>
      <c r="AA7" s="6">
        <v>198546000</v>
      </c>
    </row>
    <row r="8" spans="1:27" ht="12.75">
      <c r="A8" s="25" t="s">
        <v>34</v>
      </c>
      <c r="B8" s="24"/>
      <c r="C8" s="6">
        <v>90825</v>
      </c>
      <c r="D8" s="6"/>
      <c r="E8" s="7"/>
      <c r="F8" s="8"/>
      <c r="G8" s="8">
        <v>4565</v>
      </c>
      <c r="H8" s="8">
        <v>4644</v>
      </c>
      <c r="I8" s="8">
        <v>4644</v>
      </c>
      <c r="J8" s="8">
        <v>13853</v>
      </c>
      <c r="K8" s="8">
        <v>3507</v>
      </c>
      <c r="L8" s="8">
        <v>1246</v>
      </c>
      <c r="M8" s="8"/>
      <c r="N8" s="8">
        <v>4753</v>
      </c>
      <c r="O8" s="8">
        <v>5562</v>
      </c>
      <c r="P8" s="8">
        <v>1179</v>
      </c>
      <c r="Q8" s="8">
        <v>1055</v>
      </c>
      <c r="R8" s="8">
        <v>7796</v>
      </c>
      <c r="S8" s="8"/>
      <c r="T8" s="8">
        <v>70</v>
      </c>
      <c r="U8" s="8">
        <v>2786</v>
      </c>
      <c r="V8" s="8">
        <v>2856</v>
      </c>
      <c r="W8" s="8">
        <v>29258</v>
      </c>
      <c r="X8" s="8"/>
      <c r="Y8" s="8">
        <v>29258</v>
      </c>
      <c r="Z8" s="2"/>
      <c r="AA8" s="6"/>
    </row>
    <row r="9" spans="1:27" ht="12.75">
      <c r="A9" s="25" t="s">
        <v>35</v>
      </c>
      <c r="B9" s="24"/>
      <c r="C9" s="6">
        <v>1047392</v>
      </c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1988</v>
      </c>
      <c r="D11" s="6"/>
      <c r="E11" s="7">
        <v>4000</v>
      </c>
      <c r="F11" s="8">
        <v>2000</v>
      </c>
      <c r="G11" s="8"/>
      <c r="H11" s="8">
        <v>996</v>
      </c>
      <c r="I11" s="8"/>
      <c r="J11" s="8">
        <v>996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>
        <v>996</v>
      </c>
      <c r="X11" s="8">
        <v>2000</v>
      </c>
      <c r="Y11" s="8">
        <v>-1004</v>
      </c>
      <c r="Z11" s="2">
        <v>-50.2</v>
      </c>
      <c r="AA11" s="6">
        <v>2000</v>
      </c>
    </row>
    <row r="12" spans="1:27" ht="12.75">
      <c r="A12" s="25" t="s">
        <v>37</v>
      </c>
      <c r="B12" s="29"/>
      <c r="C12" s="6">
        <v>25693497</v>
      </c>
      <c r="D12" s="6"/>
      <c r="E12" s="7">
        <v>24288000</v>
      </c>
      <c r="F12" s="8">
        <v>29502000</v>
      </c>
      <c r="G12" s="8">
        <v>1575920</v>
      </c>
      <c r="H12" s="8">
        <v>3419868</v>
      </c>
      <c r="I12" s="8">
        <v>3192106</v>
      </c>
      <c r="J12" s="8">
        <v>8187894</v>
      </c>
      <c r="K12" s="8">
        <v>2600365</v>
      </c>
      <c r="L12" s="8">
        <v>2093750</v>
      </c>
      <c r="M12" s="8">
        <v>1869119</v>
      </c>
      <c r="N12" s="8">
        <v>6563234</v>
      </c>
      <c r="O12" s="8">
        <v>3170387</v>
      </c>
      <c r="P12" s="8">
        <v>2667083</v>
      </c>
      <c r="Q12" s="8"/>
      <c r="R12" s="8">
        <v>5837470</v>
      </c>
      <c r="S12" s="8">
        <v>3779965</v>
      </c>
      <c r="T12" s="8">
        <v>1713683</v>
      </c>
      <c r="U12" s="8">
        <v>1235106</v>
      </c>
      <c r="V12" s="8">
        <v>6728754</v>
      </c>
      <c r="W12" s="8">
        <v>27317352</v>
      </c>
      <c r="X12" s="8">
        <v>29502000</v>
      </c>
      <c r="Y12" s="8">
        <v>-2184648</v>
      </c>
      <c r="Z12" s="2">
        <v>-7.41</v>
      </c>
      <c r="AA12" s="6">
        <v>29502000</v>
      </c>
    </row>
    <row r="13" spans="1:27" ht="12.75">
      <c r="A13" s="23" t="s">
        <v>38</v>
      </c>
      <c r="B13" s="29"/>
      <c r="C13" s="6">
        <v>5789715</v>
      </c>
      <c r="D13" s="6"/>
      <c r="E13" s="7">
        <v>6435000</v>
      </c>
      <c r="F13" s="8">
        <v>10239000</v>
      </c>
      <c r="G13" s="8">
        <v>736719</v>
      </c>
      <c r="H13" s="8">
        <v>769370</v>
      </c>
      <c r="I13" s="8">
        <v>827663</v>
      </c>
      <c r="J13" s="8">
        <v>2333752</v>
      </c>
      <c r="K13" s="8">
        <v>703206</v>
      </c>
      <c r="L13" s="8">
        <v>805153</v>
      </c>
      <c r="M13" s="8">
        <v>954287</v>
      </c>
      <c r="N13" s="8">
        <v>2462646</v>
      </c>
      <c r="O13" s="8">
        <v>897087</v>
      </c>
      <c r="P13" s="8">
        <v>998241</v>
      </c>
      <c r="Q13" s="8">
        <v>1075425</v>
      </c>
      <c r="R13" s="8">
        <v>2970753</v>
      </c>
      <c r="S13" s="8">
        <v>1147399</v>
      </c>
      <c r="T13" s="8">
        <v>1225807</v>
      </c>
      <c r="U13" s="8">
        <v>1250415</v>
      </c>
      <c r="V13" s="8">
        <v>3623621</v>
      </c>
      <c r="W13" s="8">
        <v>11390772</v>
      </c>
      <c r="X13" s="8">
        <v>10239000</v>
      </c>
      <c r="Y13" s="8">
        <v>1151772</v>
      </c>
      <c r="Z13" s="2">
        <v>11.25</v>
      </c>
      <c r="AA13" s="6">
        <v>10239000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2.75">
      <c r="A16" s="23" t="s">
        <v>41</v>
      </c>
      <c r="B16" s="29"/>
      <c r="C16" s="6">
        <v>69401</v>
      </c>
      <c r="D16" s="6"/>
      <c r="E16" s="7">
        <v>99000</v>
      </c>
      <c r="F16" s="8">
        <v>419000</v>
      </c>
      <c r="G16" s="8">
        <v>16403</v>
      </c>
      <c r="H16" s="8">
        <v>13170</v>
      </c>
      <c r="I16" s="8">
        <v>18500</v>
      </c>
      <c r="J16" s="8">
        <v>48073</v>
      </c>
      <c r="K16" s="8">
        <v>19118</v>
      </c>
      <c r="L16" s="8">
        <v>14893</v>
      </c>
      <c r="M16" s="8"/>
      <c r="N16" s="8">
        <v>34011</v>
      </c>
      <c r="O16" s="8"/>
      <c r="P16" s="8">
        <v>17869</v>
      </c>
      <c r="Q16" s="8">
        <v>110</v>
      </c>
      <c r="R16" s="8">
        <v>17979</v>
      </c>
      <c r="S16" s="8"/>
      <c r="T16" s="8"/>
      <c r="U16" s="8">
        <v>1624</v>
      </c>
      <c r="V16" s="8">
        <v>1624</v>
      </c>
      <c r="W16" s="8">
        <v>101687</v>
      </c>
      <c r="X16" s="8">
        <v>419000</v>
      </c>
      <c r="Y16" s="8">
        <v>-317313</v>
      </c>
      <c r="Z16" s="2">
        <v>-75.73</v>
      </c>
      <c r="AA16" s="6">
        <v>419000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1371422569</v>
      </c>
      <c r="D18" s="6"/>
      <c r="E18" s="7">
        <v>1519297088</v>
      </c>
      <c r="F18" s="8">
        <v>1028153400</v>
      </c>
      <c r="G18" s="8">
        <v>415046999</v>
      </c>
      <c r="H18" s="8">
        <v>10000000</v>
      </c>
      <c r="I18" s="8">
        <v>51052721</v>
      </c>
      <c r="J18" s="8">
        <v>476099720</v>
      </c>
      <c r="K18" s="8">
        <v>28137061</v>
      </c>
      <c r="L18" s="8">
        <v>38519251</v>
      </c>
      <c r="M18" s="8">
        <v>352709996</v>
      </c>
      <c r="N18" s="8">
        <v>419366308</v>
      </c>
      <c r="O18" s="8">
        <v>52116775</v>
      </c>
      <c r="P18" s="8">
        <v>33371353</v>
      </c>
      <c r="Q18" s="8"/>
      <c r="R18" s="8">
        <v>85488128</v>
      </c>
      <c r="S18" s="8"/>
      <c r="T18" s="8">
        <v>264028000</v>
      </c>
      <c r="U18" s="8">
        <v>85541458</v>
      </c>
      <c r="V18" s="8">
        <v>349569458</v>
      </c>
      <c r="W18" s="8">
        <v>1330523614</v>
      </c>
      <c r="X18" s="8">
        <v>1028153400</v>
      </c>
      <c r="Y18" s="8">
        <v>302370214</v>
      </c>
      <c r="Z18" s="2">
        <v>29.41</v>
      </c>
      <c r="AA18" s="6">
        <v>1028153400</v>
      </c>
    </row>
    <row r="19" spans="1:27" ht="12.75">
      <c r="A19" s="23" t="s">
        <v>44</v>
      </c>
      <c r="B19" s="29"/>
      <c r="C19" s="6">
        <v>3654194</v>
      </c>
      <c r="D19" s="6"/>
      <c r="E19" s="7">
        <v>2798000</v>
      </c>
      <c r="F19" s="26">
        <v>7786000</v>
      </c>
      <c r="G19" s="26">
        <v>12600347</v>
      </c>
      <c r="H19" s="26">
        <v>92953</v>
      </c>
      <c r="I19" s="26">
        <v>8278677</v>
      </c>
      <c r="J19" s="26">
        <v>20971977</v>
      </c>
      <c r="K19" s="26">
        <v>49590475</v>
      </c>
      <c r="L19" s="26">
        <v>16193456</v>
      </c>
      <c r="M19" s="26">
        <v>7843120</v>
      </c>
      <c r="N19" s="26">
        <v>73627051</v>
      </c>
      <c r="O19" s="26">
        <v>441717</v>
      </c>
      <c r="P19" s="26">
        <v>31080246</v>
      </c>
      <c r="Q19" s="26">
        <v>114958</v>
      </c>
      <c r="R19" s="26">
        <v>31636921</v>
      </c>
      <c r="S19" s="26"/>
      <c r="T19" s="26">
        <v>8270287</v>
      </c>
      <c r="U19" s="26">
        <v>-130872670</v>
      </c>
      <c r="V19" s="26">
        <v>-122602383</v>
      </c>
      <c r="W19" s="26">
        <v>3633566</v>
      </c>
      <c r="X19" s="26">
        <v>7786000</v>
      </c>
      <c r="Y19" s="26">
        <v>-4152434</v>
      </c>
      <c r="Z19" s="27">
        <v>-53.33</v>
      </c>
      <c r="AA19" s="28">
        <v>7786000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1563975074</v>
      </c>
      <c r="D21" s="33">
        <f t="shared" si="0"/>
        <v>0</v>
      </c>
      <c r="E21" s="34">
        <f t="shared" si="0"/>
        <v>1698952088</v>
      </c>
      <c r="F21" s="35">
        <f t="shared" si="0"/>
        <v>1274647400</v>
      </c>
      <c r="G21" s="35">
        <f t="shared" si="0"/>
        <v>443188509</v>
      </c>
      <c r="H21" s="35">
        <f t="shared" si="0"/>
        <v>28724904</v>
      </c>
      <c r="I21" s="35">
        <f t="shared" si="0"/>
        <v>77494085</v>
      </c>
      <c r="J21" s="35">
        <f t="shared" si="0"/>
        <v>549407498</v>
      </c>
      <c r="K21" s="35">
        <f t="shared" si="0"/>
        <v>93027910</v>
      </c>
      <c r="L21" s="35">
        <f t="shared" si="0"/>
        <v>69225281</v>
      </c>
      <c r="M21" s="35">
        <f t="shared" si="0"/>
        <v>376799164</v>
      </c>
      <c r="N21" s="35">
        <f t="shared" si="0"/>
        <v>539052355</v>
      </c>
      <c r="O21" s="35">
        <f t="shared" si="0"/>
        <v>69456886</v>
      </c>
      <c r="P21" s="35">
        <f t="shared" si="0"/>
        <v>80698243</v>
      </c>
      <c r="Q21" s="35">
        <f t="shared" si="0"/>
        <v>14477120</v>
      </c>
      <c r="R21" s="35">
        <f t="shared" si="0"/>
        <v>164632249</v>
      </c>
      <c r="S21" s="35">
        <f t="shared" si="0"/>
        <v>24616671</v>
      </c>
      <c r="T21" s="35">
        <f t="shared" si="0"/>
        <v>287587260</v>
      </c>
      <c r="U21" s="35">
        <f t="shared" si="0"/>
        <v>-30310466</v>
      </c>
      <c r="V21" s="35">
        <f t="shared" si="0"/>
        <v>281893465</v>
      </c>
      <c r="W21" s="35">
        <f t="shared" si="0"/>
        <v>1534985567</v>
      </c>
      <c r="X21" s="35">
        <f t="shared" si="0"/>
        <v>1274647400</v>
      </c>
      <c r="Y21" s="35">
        <f t="shared" si="0"/>
        <v>260338167</v>
      </c>
      <c r="Z21" s="36">
        <f>+IF(X21&lt;&gt;0,+(Y21/X21)*100,0)</f>
        <v>20.424328092616044</v>
      </c>
      <c r="AA21" s="33">
        <f>SUM(AA5:AA20)</f>
        <v>1274647400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521214416</v>
      </c>
      <c r="D24" s="6"/>
      <c r="E24" s="7">
        <v>595022239</v>
      </c>
      <c r="F24" s="8">
        <v>591330256</v>
      </c>
      <c r="G24" s="8">
        <v>44838230</v>
      </c>
      <c r="H24" s="8">
        <v>44985842</v>
      </c>
      <c r="I24" s="8">
        <v>44657106</v>
      </c>
      <c r="J24" s="8">
        <v>134481178</v>
      </c>
      <c r="K24" s="8">
        <v>47444802</v>
      </c>
      <c r="L24" s="8">
        <v>44588945</v>
      </c>
      <c r="M24" s="8">
        <v>52218403</v>
      </c>
      <c r="N24" s="8">
        <v>144252150</v>
      </c>
      <c r="O24" s="8">
        <v>51896155</v>
      </c>
      <c r="P24" s="8">
        <v>51415724</v>
      </c>
      <c r="Q24" s="8">
        <v>56430878</v>
      </c>
      <c r="R24" s="8">
        <v>159742757</v>
      </c>
      <c r="S24" s="8">
        <v>51268348</v>
      </c>
      <c r="T24" s="8">
        <v>32455260</v>
      </c>
      <c r="U24" s="8">
        <v>66566680</v>
      </c>
      <c r="V24" s="8">
        <v>150290288</v>
      </c>
      <c r="W24" s="8">
        <v>588766373</v>
      </c>
      <c r="X24" s="8">
        <v>591330256</v>
      </c>
      <c r="Y24" s="8">
        <v>-2563883</v>
      </c>
      <c r="Z24" s="2">
        <v>-0.43</v>
      </c>
      <c r="AA24" s="6">
        <v>591330256</v>
      </c>
    </row>
    <row r="25" spans="1:27" ht="12.75">
      <c r="A25" s="25" t="s">
        <v>49</v>
      </c>
      <c r="B25" s="24"/>
      <c r="C25" s="6">
        <v>13331816</v>
      </c>
      <c r="D25" s="6"/>
      <c r="E25" s="7">
        <v>12834541</v>
      </c>
      <c r="F25" s="8">
        <v>14680273</v>
      </c>
      <c r="G25" s="8">
        <v>1062448</v>
      </c>
      <c r="H25" s="8">
        <v>1126223</v>
      </c>
      <c r="I25" s="8">
        <v>1198926</v>
      </c>
      <c r="J25" s="8">
        <v>3387597</v>
      </c>
      <c r="K25" s="8">
        <v>1044383</v>
      </c>
      <c r="L25" s="8">
        <v>1224678</v>
      </c>
      <c r="M25" s="8">
        <v>1246159</v>
      </c>
      <c r="N25" s="8">
        <v>3515220</v>
      </c>
      <c r="O25" s="8">
        <v>1142916</v>
      </c>
      <c r="P25" s="8">
        <v>1405096</v>
      </c>
      <c r="Q25" s="8">
        <v>1191828</v>
      </c>
      <c r="R25" s="8">
        <v>3739840</v>
      </c>
      <c r="S25" s="8">
        <v>1094181</v>
      </c>
      <c r="T25" s="8">
        <v>1167754</v>
      </c>
      <c r="U25" s="8">
        <v>2184825</v>
      </c>
      <c r="V25" s="8">
        <v>4446760</v>
      </c>
      <c r="W25" s="8">
        <v>15089417</v>
      </c>
      <c r="X25" s="8">
        <v>14680273</v>
      </c>
      <c r="Y25" s="8">
        <v>409144</v>
      </c>
      <c r="Z25" s="2">
        <v>2.79</v>
      </c>
      <c r="AA25" s="6">
        <v>14680273</v>
      </c>
    </row>
    <row r="26" spans="1:27" ht="12.75">
      <c r="A26" s="25" t="s">
        <v>50</v>
      </c>
      <c r="B26" s="24"/>
      <c r="C26" s="6">
        <v>129336780</v>
      </c>
      <c r="D26" s="6"/>
      <c r="E26" s="7">
        <v>54847308</v>
      </c>
      <c r="F26" s="8">
        <v>12645305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12645305</v>
      </c>
      <c r="Y26" s="8">
        <v>-12645305</v>
      </c>
      <c r="Z26" s="2">
        <v>-100</v>
      </c>
      <c r="AA26" s="6">
        <v>12645305</v>
      </c>
    </row>
    <row r="27" spans="1:27" ht="12.75">
      <c r="A27" s="25" t="s">
        <v>51</v>
      </c>
      <c r="B27" s="24"/>
      <c r="C27" s="6">
        <v>192732727</v>
      </c>
      <c r="D27" s="6"/>
      <c r="E27" s="7">
        <v>41089782</v>
      </c>
      <c r="F27" s="8">
        <v>100000000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274013085</v>
      </c>
      <c r="V27" s="8">
        <v>274013085</v>
      </c>
      <c r="W27" s="8">
        <v>274013085</v>
      </c>
      <c r="X27" s="8">
        <v>100000000</v>
      </c>
      <c r="Y27" s="8">
        <v>174013085</v>
      </c>
      <c r="Z27" s="2">
        <v>174.01</v>
      </c>
      <c r="AA27" s="6">
        <v>100000000</v>
      </c>
    </row>
    <row r="28" spans="1:27" ht="12.75">
      <c r="A28" s="25" t="s">
        <v>52</v>
      </c>
      <c r="B28" s="24"/>
      <c r="C28" s="6">
        <v>1642741</v>
      </c>
      <c r="D28" s="6"/>
      <c r="E28" s="7">
        <v>1200000</v>
      </c>
      <c r="F28" s="8">
        <v>550000</v>
      </c>
      <c r="G28" s="8">
        <v>71697</v>
      </c>
      <c r="H28" s="8">
        <v>71724</v>
      </c>
      <c r="I28" s="8">
        <v>6895</v>
      </c>
      <c r="J28" s="8">
        <v>150316</v>
      </c>
      <c r="K28" s="8">
        <v>15751</v>
      </c>
      <c r="L28" s="8">
        <v>42301</v>
      </c>
      <c r="M28" s="8">
        <v>5710</v>
      </c>
      <c r="N28" s="8">
        <v>63762</v>
      </c>
      <c r="O28" s="8">
        <v>19317</v>
      </c>
      <c r="P28" s="8">
        <v>19090</v>
      </c>
      <c r="Q28" s="8">
        <v>310</v>
      </c>
      <c r="R28" s="8">
        <v>38717</v>
      </c>
      <c r="S28" s="8"/>
      <c r="T28" s="8">
        <v>14473</v>
      </c>
      <c r="U28" s="8">
        <v>66487</v>
      </c>
      <c r="V28" s="8">
        <v>80960</v>
      </c>
      <c r="W28" s="8">
        <v>333755</v>
      </c>
      <c r="X28" s="8">
        <v>550000</v>
      </c>
      <c r="Y28" s="8">
        <v>-216245</v>
      </c>
      <c r="Z28" s="2">
        <v>-39.32</v>
      </c>
      <c r="AA28" s="6">
        <v>550000</v>
      </c>
    </row>
    <row r="29" spans="1:27" ht="12.75">
      <c r="A29" s="25" t="s">
        <v>53</v>
      </c>
      <c r="B29" s="24"/>
      <c r="C29" s="6">
        <v>107245208</v>
      </c>
      <c r="D29" s="6"/>
      <c r="E29" s="7"/>
      <c r="F29" s="8">
        <v>40779966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v>9686085</v>
      </c>
      <c r="T29" s="8"/>
      <c r="U29" s="8">
        <v>7372272</v>
      </c>
      <c r="V29" s="8">
        <v>17058357</v>
      </c>
      <c r="W29" s="8">
        <v>17058357</v>
      </c>
      <c r="X29" s="8">
        <v>40779966</v>
      </c>
      <c r="Y29" s="8">
        <v>-23721609</v>
      </c>
      <c r="Z29" s="2">
        <v>-58.17</v>
      </c>
      <c r="AA29" s="6">
        <v>40779966</v>
      </c>
    </row>
    <row r="30" spans="1:27" ht="12.75">
      <c r="A30" s="25" t="s">
        <v>54</v>
      </c>
      <c r="B30" s="24"/>
      <c r="C30" s="6">
        <v>8831218</v>
      </c>
      <c r="D30" s="6"/>
      <c r="E30" s="7">
        <v>48605487</v>
      </c>
      <c r="F30" s="8">
        <v>11926935</v>
      </c>
      <c r="G30" s="8">
        <v>32000</v>
      </c>
      <c r="H30" s="8">
        <v>101111</v>
      </c>
      <c r="I30" s="8">
        <v>7480612</v>
      </c>
      <c r="J30" s="8">
        <v>7613723</v>
      </c>
      <c r="K30" s="8">
        <v>2158193</v>
      </c>
      <c r="L30" s="8">
        <v>426500</v>
      </c>
      <c r="M30" s="8">
        <v>2428085</v>
      </c>
      <c r="N30" s="8">
        <v>5012778</v>
      </c>
      <c r="O30" s="8">
        <v>5885316</v>
      </c>
      <c r="P30" s="8">
        <v>-142239</v>
      </c>
      <c r="Q30" s="8">
        <v>2973471</v>
      </c>
      <c r="R30" s="8">
        <v>8716548</v>
      </c>
      <c r="S30" s="8"/>
      <c r="T30" s="8">
        <v>2500</v>
      </c>
      <c r="U30" s="8">
        <v>372549</v>
      </c>
      <c r="V30" s="8">
        <v>375049</v>
      </c>
      <c r="W30" s="8">
        <v>21718098</v>
      </c>
      <c r="X30" s="8">
        <v>11926935</v>
      </c>
      <c r="Y30" s="8">
        <v>9791163</v>
      </c>
      <c r="Z30" s="2">
        <v>82.09</v>
      </c>
      <c r="AA30" s="6">
        <v>11926935</v>
      </c>
    </row>
    <row r="31" spans="1:27" ht="12.75">
      <c r="A31" s="25" t="s">
        <v>55</v>
      </c>
      <c r="B31" s="24"/>
      <c r="C31" s="6">
        <v>254470058</v>
      </c>
      <c r="D31" s="6"/>
      <c r="E31" s="7">
        <v>169529043</v>
      </c>
      <c r="F31" s="8">
        <v>256107773</v>
      </c>
      <c r="G31" s="8">
        <v>4877362</v>
      </c>
      <c r="H31" s="8">
        <v>14009684</v>
      </c>
      <c r="I31" s="8">
        <v>21381442</v>
      </c>
      <c r="J31" s="8">
        <v>40268488</v>
      </c>
      <c r="K31" s="8">
        <v>14676247</v>
      </c>
      <c r="L31" s="8">
        <v>25840831</v>
      </c>
      <c r="M31" s="8">
        <v>37108201</v>
      </c>
      <c r="N31" s="8">
        <v>77625279</v>
      </c>
      <c r="O31" s="8">
        <v>10380833</v>
      </c>
      <c r="P31" s="8">
        <v>14405579</v>
      </c>
      <c r="Q31" s="8">
        <v>42824621</v>
      </c>
      <c r="R31" s="8">
        <v>67611033</v>
      </c>
      <c r="S31" s="8">
        <v>4095707</v>
      </c>
      <c r="T31" s="8">
        <v>9161076</v>
      </c>
      <c r="U31" s="8">
        <v>35807274</v>
      </c>
      <c r="V31" s="8">
        <v>49064057</v>
      </c>
      <c r="W31" s="8">
        <v>234568857</v>
      </c>
      <c r="X31" s="8">
        <v>256107773</v>
      </c>
      <c r="Y31" s="8">
        <v>-21538916</v>
      </c>
      <c r="Z31" s="2">
        <v>-8.41</v>
      </c>
      <c r="AA31" s="6">
        <v>256107773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140173347</v>
      </c>
      <c r="D33" s="6"/>
      <c r="E33" s="7">
        <v>111565300</v>
      </c>
      <c r="F33" s="8">
        <v>113356833</v>
      </c>
      <c r="G33" s="8">
        <v>19160563</v>
      </c>
      <c r="H33" s="8">
        <v>8780477</v>
      </c>
      <c r="I33" s="8">
        <v>2717714</v>
      </c>
      <c r="J33" s="8">
        <v>30658754</v>
      </c>
      <c r="K33" s="8">
        <v>9122581</v>
      </c>
      <c r="L33" s="8">
        <v>11569077</v>
      </c>
      <c r="M33" s="8">
        <v>5191901</v>
      </c>
      <c r="N33" s="8">
        <v>25883559</v>
      </c>
      <c r="O33" s="8">
        <v>6613415</v>
      </c>
      <c r="P33" s="8">
        <v>14094216</v>
      </c>
      <c r="Q33" s="8">
        <v>3273875</v>
      </c>
      <c r="R33" s="8">
        <v>23981506</v>
      </c>
      <c r="S33" s="8">
        <v>1023668</v>
      </c>
      <c r="T33" s="8">
        <v>5701933</v>
      </c>
      <c r="U33" s="8">
        <v>21506080</v>
      </c>
      <c r="V33" s="8">
        <v>28231681</v>
      </c>
      <c r="W33" s="8">
        <v>108755500</v>
      </c>
      <c r="X33" s="8">
        <v>113356833</v>
      </c>
      <c r="Y33" s="8">
        <v>-4601333</v>
      </c>
      <c r="Z33" s="2">
        <v>-4.06</v>
      </c>
      <c r="AA33" s="6">
        <v>113356833</v>
      </c>
    </row>
    <row r="34" spans="1:27" ht="12.75">
      <c r="A34" s="23" t="s">
        <v>57</v>
      </c>
      <c r="B34" s="29"/>
      <c r="C34" s="6">
        <v>5383982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1374362293</v>
      </c>
      <c r="D35" s="33">
        <f>SUM(D24:D34)</f>
        <v>0</v>
      </c>
      <c r="E35" s="34">
        <f t="shared" si="1"/>
        <v>1034693700</v>
      </c>
      <c r="F35" s="35">
        <f t="shared" si="1"/>
        <v>1141377341</v>
      </c>
      <c r="G35" s="35">
        <f t="shared" si="1"/>
        <v>70042300</v>
      </c>
      <c r="H35" s="35">
        <f t="shared" si="1"/>
        <v>69075061</v>
      </c>
      <c r="I35" s="35">
        <f t="shared" si="1"/>
        <v>77442695</v>
      </c>
      <c r="J35" s="35">
        <f t="shared" si="1"/>
        <v>216560056</v>
      </c>
      <c r="K35" s="35">
        <f t="shared" si="1"/>
        <v>74461957</v>
      </c>
      <c r="L35" s="35">
        <f t="shared" si="1"/>
        <v>83692332</v>
      </c>
      <c r="M35" s="35">
        <f t="shared" si="1"/>
        <v>98198459</v>
      </c>
      <c r="N35" s="35">
        <f t="shared" si="1"/>
        <v>256352748</v>
      </c>
      <c r="O35" s="35">
        <f t="shared" si="1"/>
        <v>75937952</v>
      </c>
      <c r="P35" s="35">
        <f t="shared" si="1"/>
        <v>81197466</v>
      </c>
      <c r="Q35" s="35">
        <f t="shared" si="1"/>
        <v>106694983</v>
      </c>
      <c r="R35" s="35">
        <f t="shared" si="1"/>
        <v>263830401</v>
      </c>
      <c r="S35" s="35">
        <f t="shared" si="1"/>
        <v>67167989</v>
      </c>
      <c r="T35" s="35">
        <f t="shared" si="1"/>
        <v>48502996</v>
      </c>
      <c r="U35" s="35">
        <f t="shared" si="1"/>
        <v>407889252</v>
      </c>
      <c r="V35" s="35">
        <f t="shared" si="1"/>
        <v>523560237</v>
      </c>
      <c r="W35" s="35">
        <f t="shared" si="1"/>
        <v>1260303442</v>
      </c>
      <c r="X35" s="35">
        <f t="shared" si="1"/>
        <v>1141377341</v>
      </c>
      <c r="Y35" s="35">
        <f t="shared" si="1"/>
        <v>118926101</v>
      </c>
      <c r="Z35" s="36">
        <f>+IF(X35&lt;&gt;0,+(Y35/X35)*100,0)</f>
        <v>10.419525316299406</v>
      </c>
      <c r="AA35" s="33">
        <f>SUM(AA24:AA34)</f>
        <v>1141377341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189612781</v>
      </c>
      <c r="D37" s="46">
        <f>+D21-D35</f>
        <v>0</v>
      </c>
      <c r="E37" s="47">
        <f t="shared" si="2"/>
        <v>664258388</v>
      </c>
      <c r="F37" s="48">
        <f t="shared" si="2"/>
        <v>133270059</v>
      </c>
      <c r="G37" s="48">
        <f t="shared" si="2"/>
        <v>373146209</v>
      </c>
      <c r="H37" s="48">
        <f t="shared" si="2"/>
        <v>-40350157</v>
      </c>
      <c r="I37" s="48">
        <f t="shared" si="2"/>
        <v>51390</v>
      </c>
      <c r="J37" s="48">
        <f t="shared" si="2"/>
        <v>332847442</v>
      </c>
      <c r="K37" s="48">
        <f t="shared" si="2"/>
        <v>18565953</v>
      </c>
      <c r="L37" s="48">
        <f t="shared" si="2"/>
        <v>-14467051</v>
      </c>
      <c r="M37" s="48">
        <f t="shared" si="2"/>
        <v>278600705</v>
      </c>
      <c r="N37" s="48">
        <f t="shared" si="2"/>
        <v>282699607</v>
      </c>
      <c r="O37" s="48">
        <f t="shared" si="2"/>
        <v>-6481066</v>
      </c>
      <c r="P37" s="48">
        <f t="shared" si="2"/>
        <v>-499223</v>
      </c>
      <c r="Q37" s="48">
        <f t="shared" si="2"/>
        <v>-92217863</v>
      </c>
      <c r="R37" s="48">
        <f t="shared" si="2"/>
        <v>-99198152</v>
      </c>
      <c r="S37" s="48">
        <f t="shared" si="2"/>
        <v>-42551318</v>
      </c>
      <c r="T37" s="48">
        <f t="shared" si="2"/>
        <v>239084264</v>
      </c>
      <c r="U37" s="48">
        <f t="shared" si="2"/>
        <v>-438199718</v>
      </c>
      <c r="V37" s="48">
        <f t="shared" si="2"/>
        <v>-241666772</v>
      </c>
      <c r="W37" s="48">
        <f t="shared" si="2"/>
        <v>274682125</v>
      </c>
      <c r="X37" s="48">
        <f>IF(F21=F35,0,X21-X35)</f>
        <v>133270059</v>
      </c>
      <c r="Y37" s="48">
        <f t="shared" si="2"/>
        <v>141412066</v>
      </c>
      <c r="Z37" s="49">
        <f>+IF(X37&lt;&gt;0,+(Y37/X37)*100,0)</f>
        <v>106.10940451373251</v>
      </c>
      <c r="AA37" s="46">
        <f>+AA21-AA35</f>
        <v>133270059</v>
      </c>
    </row>
    <row r="38" spans="1:27" ht="22.5" customHeight="1">
      <c r="A38" s="50" t="s">
        <v>60</v>
      </c>
      <c r="B38" s="29"/>
      <c r="C38" s="6"/>
      <c r="D38" s="6"/>
      <c r="E38" s="7">
        <v>50000000</v>
      </c>
      <c r="F38" s="8">
        <v>541115600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541115600</v>
      </c>
      <c r="Y38" s="8">
        <v>-541115600</v>
      </c>
      <c r="Z38" s="2">
        <v>-100</v>
      </c>
      <c r="AA38" s="6">
        <v>541115600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>
        <v>225000</v>
      </c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189612781</v>
      </c>
      <c r="D41" s="56">
        <f>SUM(D37:D40)</f>
        <v>0</v>
      </c>
      <c r="E41" s="57">
        <f t="shared" si="3"/>
        <v>714483388</v>
      </c>
      <c r="F41" s="58">
        <f t="shared" si="3"/>
        <v>674385659</v>
      </c>
      <c r="G41" s="58">
        <f t="shared" si="3"/>
        <v>373146209</v>
      </c>
      <c r="H41" s="58">
        <f t="shared" si="3"/>
        <v>-40350157</v>
      </c>
      <c r="I41" s="58">
        <f t="shared" si="3"/>
        <v>51390</v>
      </c>
      <c r="J41" s="58">
        <f t="shared" si="3"/>
        <v>332847442</v>
      </c>
      <c r="K41" s="58">
        <f t="shared" si="3"/>
        <v>18565953</v>
      </c>
      <c r="L41" s="58">
        <f t="shared" si="3"/>
        <v>-14467051</v>
      </c>
      <c r="M41" s="58">
        <f t="shared" si="3"/>
        <v>278600705</v>
      </c>
      <c r="N41" s="58">
        <f t="shared" si="3"/>
        <v>282699607</v>
      </c>
      <c r="O41" s="58">
        <f t="shared" si="3"/>
        <v>-6481066</v>
      </c>
      <c r="P41" s="58">
        <f t="shared" si="3"/>
        <v>-499223</v>
      </c>
      <c r="Q41" s="58">
        <f t="shared" si="3"/>
        <v>-92217863</v>
      </c>
      <c r="R41" s="58">
        <f t="shared" si="3"/>
        <v>-99198152</v>
      </c>
      <c r="S41" s="58">
        <f t="shared" si="3"/>
        <v>-42551318</v>
      </c>
      <c r="T41" s="58">
        <f t="shared" si="3"/>
        <v>239084264</v>
      </c>
      <c r="U41" s="58">
        <f t="shared" si="3"/>
        <v>-438199718</v>
      </c>
      <c r="V41" s="58">
        <f t="shared" si="3"/>
        <v>-241666772</v>
      </c>
      <c r="W41" s="58">
        <f t="shared" si="3"/>
        <v>274682125</v>
      </c>
      <c r="X41" s="58">
        <f t="shared" si="3"/>
        <v>674385659</v>
      </c>
      <c r="Y41" s="58">
        <f t="shared" si="3"/>
        <v>-399703534</v>
      </c>
      <c r="Z41" s="59">
        <f>+IF(X41&lt;&gt;0,+(Y41/X41)*100,0)</f>
        <v>-59.26928140682778</v>
      </c>
      <c r="AA41" s="56">
        <f>SUM(AA37:AA40)</f>
        <v>674385659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189612781</v>
      </c>
      <c r="D43" s="64">
        <f>+D41-D42</f>
        <v>0</v>
      </c>
      <c r="E43" s="65">
        <f t="shared" si="4"/>
        <v>714483388</v>
      </c>
      <c r="F43" s="66">
        <f t="shared" si="4"/>
        <v>674385659</v>
      </c>
      <c r="G43" s="66">
        <f t="shared" si="4"/>
        <v>373146209</v>
      </c>
      <c r="H43" s="66">
        <f t="shared" si="4"/>
        <v>-40350157</v>
      </c>
      <c r="I43" s="66">
        <f t="shared" si="4"/>
        <v>51390</v>
      </c>
      <c r="J43" s="66">
        <f t="shared" si="4"/>
        <v>332847442</v>
      </c>
      <c r="K43" s="66">
        <f t="shared" si="4"/>
        <v>18565953</v>
      </c>
      <c r="L43" s="66">
        <f t="shared" si="4"/>
        <v>-14467051</v>
      </c>
      <c r="M43" s="66">
        <f t="shared" si="4"/>
        <v>278600705</v>
      </c>
      <c r="N43" s="66">
        <f t="shared" si="4"/>
        <v>282699607</v>
      </c>
      <c r="O43" s="66">
        <f t="shared" si="4"/>
        <v>-6481066</v>
      </c>
      <c r="P43" s="66">
        <f t="shared" si="4"/>
        <v>-499223</v>
      </c>
      <c r="Q43" s="66">
        <f t="shared" si="4"/>
        <v>-92217863</v>
      </c>
      <c r="R43" s="66">
        <f t="shared" si="4"/>
        <v>-99198152</v>
      </c>
      <c r="S43" s="66">
        <f t="shared" si="4"/>
        <v>-42551318</v>
      </c>
      <c r="T43" s="66">
        <f t="shared" si="4"/>
        <v>239084264</v>
      </c>
      <c r="U43" s="66">
        <f t="shared" si="4"/>
        <v>-438199718</v>
      </c>
      <c r="V43" s="66">
        <f t="shared" si="4"/>
        <v>-241666772</v>
      </c>
      <c r="W43" s="66">
        <f t="shared" si="4"/>
        <v>274682125</v>
      </c>
      <c r="X43" s="66">
        <f t="shared" si="4"/>
        <v>674385659</v>
      </c>
      <c r="Y43" s="66">
        <f t="shared" si="4"/>
        <v>-399703534</v>
      </c>
      <c r="Z43" s="67">
        <f>+IF(X43&lt;&gt;0,+(Y43/X43)*100,0)</f>
        <v>-59.26928140682778</v>
      </c>
      <c r="AA43" s="64">
        <f>+AA41-AA42</f>
        <v>674385659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189612781</v>
      </c>
      <c r="D45" s="56">
        <f>SUM(D43:D44)</f>
        <v>0</v>
      </c>
      <c r="E45" s="57">
        <f t="shared" si="5"/>
        <v>714483388</v>
      </c>
      <c r="F45" s="58">
        <f t="shared" si="5"/>
        <v>674385659</v>
      </c>
      <c r="G45" s="58">
        <f t="shared" si="5"/>
        <v>373146209</v>
      </c>
      <c r="H45" s="58">
        <f t="shared" si="5"/>
        <v>-40350157</v>
      </c>
      <c r="I45" s="58">
        <f t="shared" si="5"/>
        <v>51390</v>
      </c>
      <c r="J45" s="58">
        <f t="shared" si="5"/>
        <v>332847442</v>
      </c>
      <c r="K45" s="58">
        <f t="shared" si="5"/>
        <v>18565953</v>
      </c>
      <c r="L45" s="58">
        <f t="shared" si="5"/>
        <v>-14467051</v>
      </c>
      <c r="M45" s="58">
        <f t="shared" si="5"/>
        <v>278600705</v>
      </c>
      <c r="N45" s="58">
        <f t="shared" si="5"/>
        <v>282699607</v>
      </c>
      <c r="O45" s="58">
        <f t="shared" si="5"/>
        <v>-6481066</v>
      </c>
      <c r="P45" s="58">
        <f t="shared" si="5"/>
        <v>-499223</v>
      </c>
      <c r="Q45" s="58">
        <f t="shared" si="5"/>
        <v>-92217863</v>
      </c>
      <c r="R45" s="58">
        <f t="shared" si="5"/>
        <v>-99198152</v>
      </c>
      <c r="S45" s="58">
        <f t="shared" si="5"/>
        <v>-42551318</v>
      </c>
      <c r="T45" s="58">
        <f t="shared" si="5"/>
        <v>239084264</v>
      </c>
      <c r="U45" s="58">
        <f t="shared" si="5"/>
        <v>-438199718</v>
      </c>
      <c r="V45" s="58">
        <f t="shared" si="5"/>
        <v>-241666772</v>
      </c>
      <c r="W45" s="58">
        <f t="shared" si="5"/>
        <v>274682125</v>
      </c>
      <c r="X45" s="58">
        <f t="shared" si="5"/>
        <v>674385659</v>
      </c>
      <c r="Y45" s="58">
        <f t="shared" si="5"/>
        <v>-399703534</v>
      </c>
      <c r="Z45" s="59">
        <f>+IF(X45&lt;&gt;0,+(Y45/X45)*100,0)</f>
        <v>-59.26928140682778</v>
      </c>
      <c r="AA45" s="56">
        <f>SUM(AA43:AA44)</f>
        <v>674385659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189612781</v>
      </c>
      <c r="D47" s="71">
        <f>SUM(D45:D46)</f>
        <v>0</v>
      </c>
      <c r="E47" s="72">
        <f t="shared" si="6"/>
        <v>714483388</v>
      </c>
      <c r="F47" s="73">
        <f t="shared" si="6"/>
        <v>674385659</v>
      </c>
      <c r="G47" s="73">
        <f t="shared" si="6"/>
        <v>373146209</v>
      </c>
      <c r="H47" s="74">
        <f t="shared" si="6"/>
        <v>-40350157</v>
      </c>
      <c r="I47" s="74">
        <f t="shared" si="6"/>
        <v>51390</v>
      </c>
      <c r="J47" s="74">
        <f t="shared" si="6"/>
        <v>332847442</v>
      </c>
      <c r="K47" s="74">
        <f t="shared" si="6"/>
        <v>18565953</v>
      </c>
      <c r="L47" s="74">
        <f t="shared" si="6"/>
        <v>-14467051</v>
      </c>
      <c r="M47" s="73">
        <f t="shared" si="6"/>
        <v>278600705</v>
      </c>
      <c r="N47" s="73">
        <f t="shared" si="6"/>
        <v>282699607</v>
      </c>
      <c r="O47" s="74">
        <f t="shared" si="6"/>
        <v>-6481066</v>
      </c>
      <c r="P47" s="74">
        <f t="shared" si="6"/>
        <v>-499223</v>
      </c>
      <c r="Q47" s="74">
        <f t="shared" si="6"/>
        <v>-92217863</v>
      </c>
      <c r="R47" s="74">
        <f t="shared" si="6"/>
        <v>-99198152</v>
      </c>
      <c r="S47" s="74">
        <f t="shared" si="6"/>
        <v>-42551318</v>
      </c>
      <c r="T47" s="73">
        <f t="shared" si="6"/>
        <v>239084264</v>
      </c>
      <c r="U47" s="73">
        <f t="shared" si="6"/>
        <v>-438199718</v>
      </c>
      <c r="V47" s="74">
        <f t="shared" si="6"/>
        <v>-241666772</v>
      </c>
      <c r="W47" s="74">
        <f t="shared" si="6"/>
        <v>274682125</v>
      </c>
      <c r="X47" s="74">
        <f t="shared" si="6"/>
        <v>674385659</v>
      </c>
      <c r="Y47" s="74">
        <f t="shared" si="6"/>
        <v>-399703534</v>
      </c>
      <c r="Z47" s="75">
        <f>+IF(X47&lt;&gt;0,+(Y47/X47)*100,0)</f>
        <v>-59.26928140682778</v>
      </c>
      <c r="AA47" s="76">
        <f>SUM(AA45:AA46)</f>
        <v>674385659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24056427</v>
      </c>
      <c r="D5" s="6"/>
      <c r="E5" s="7">
        <v>28090001</v>
      </c>
      <c r="F5" s="8">
        <v>28090001</v>
      </c>
      <c r="G5" s="8">
        <v>20853131</v>
      </c>
      <c r="H5" s="8">
        <v>1560301</v>
      </c>
      <c r="I5" s="8">
        <v>319646</v>
      </c>
      <c r="J5" s="8">
        <v>22733078</v>
      </c>
      <c r="K5" s="8">
        <v>305054</v>
      </c>
      <c r="L5" s="8">
        <v>316159</v>
      </c>
      <c r="M5" s="8">
        <v>316159</v>
      </c>
      <c r="N5" s="8">
        <v>937372</v>
      </c>
      <c r="O5" s="8">
        <v>316159</v>
      </c>
      <c r="P5" s="8">
        <v>316159</v>
      </c>
      <c r="Q5" s="8">
        <v>316159</v>
      </c>
      <c r="R5" s="8">
        <v>948477</v>
      </c>
      <c r="S5" s="8">
        <v>316159</v>
      </c>
      <c r="T5" s="8">
        <v>316159</v>
      </c>
      <c r="U5" s="8">
        <v>316113</v>
      </c>
      <c r="V5" s="8">
        <v>948431</v>
      </c>
      <c r="W5" s="8">
        <v>25567358</v>
      </c>
      <c r="X5" s="8">
        <v>28090001</v>
      </c>
      <c r="Y5" s="8">
        <v>-2522643</v>
      </c>
      <c r="Z5" s="2">
        <v>-8.98</v>
      </c>
      <c r="AA5" s="6">
        <v>28090001</v>
      </c>
    </row>
    <row r="6" spans="1:27" ht="12.75">
      <c r="A6" s="23" t="s">
        <v>32</v>
      </c>
      <c r="B6" s="24"/>
      <c r="C6" s="6">
        <v>22470453</v>
      </c>
      <c r="D6" s="6"/>
      <c r="E6" s="7">
        <v>32302400</v>
      </c>
      <c r="F6" s="8">
        <v>32302400</v>
      </c>
      <c r="G6" s="8">
        <v>2097396</v>
      </c>
      <c r="H6" s="8">
        <v>2000033</v>
      </c>
      <c r="I6" s="8">
        <v>2253070</v>
      </c>
      <c r="J6" s="8">
        <v>6350499</v>
      </c>
      <c r="K6" s="8">
        <v>2322483</v>
      </c>
      <c r="L6" s="8">
        <v>1794332</v>
      </c>
      <c r="M6" s="8">
        <v>2701499</v>
      </c>
      <c r="N6" s="8">
        <v>6818314</v>
      </c>
      <c r="O6" s="8">
        <v>2452642</v>
      </c>
      <c r="P6" s="8">
        <v>2635778</v>
      </c>
      <c r="Q6" s="8">
        <v>2377953</v>
      </c>
      <c r="R6" s="8">
        <v>7466373</v>
      </c>
      <c r="S6" s="8">
        <v>2150720</v>
      </c>
      <c r="T6" s="8">
        <v>2300540</v>
      </c>
      <c r="U6" s="8">
        <v>2780637</v>
      </c>
      <c r="V6" s="8">
        <v>7231897</v>
      </c>
      <c r="W6" s="8">
        <v>27867083</v>
      </c>
      <c r="X6" s="8">
        <v>32302400</v>
      </c>
      <c r="Y6" s="8">
        <v>-4435317</v>
      </c>
      <c r="Z6" s="2">
        <v>-13.73</v>
      </c>
      <c r="AA6" s="6">
        <v>32302400</v>
      </c>
    </row>
    <row r="7" spans="1:27" ht="12.75">
      <c r="A7" s="25" t="s">
        <v>33</v>
      </c>
      <c r="B7" s="24"/>
      <c r="C7" s="6"/>
      <c r="D7" s="6"/>
      <c r="E7" s="7"/>
      <c r="F7" s="8"/>
      <c r="G7" s="8">
        <v>322425</v>
      </c>
      <c r="H7" s="8">
        <v>210881</v>
      </c>
      <c r="I7" s="8">
        <v>158648</v>
      </c>
      <c r="J7" s="8">
        <v>691954</v>
      </c>
      <c r="K7" s="8">
        <v>167780</v>
      </c>
      <c r="L7" s="8">
        <v>258398</v>
      </c>
      <c r="M7" s="8">
        <v>214333</v>
      </c>
      <c r="N7" s="8">
        <v>640511</v>
      </c>
      <c r="O7" s="8">
        <v>2060855</v>
      </c>
      <c r="P7" s="8">
        <v>21299</v>
      </c>
      <c r="Q7" s="8">
        <v>322939</v>
      </c>
      <c r="R7" s="8">
        <v>2405093</v>
      </c>
      <c r="S7" s="8">
        <v>226740</v>
      </c>
      <c r="T7" s="8">
        <v>277526</v>
      </c>
      <c r="U7" s="8">
        <v>260351</v>
      </c>
      <c r="V7" s="8">
        <v>764617</v>
      </c>
      <c r="W7" s="8">
        <v>4502175</v>
      </c>
      <c r="X7" s="8"/>
      <c r="Y7" s="8">
        <v>4502175</v>
      </c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>
        <v>59877</v>
      </c>
      <c r="H8" s="8">
        <v>63207</v>
      </c>
      <c r="I8" s="8">
        <v>60564</v>
      </c>
      <c r="J8" s="8">
        <v>183648</v>
      </c>
      <c r="K8" s="8">
        <v>59965</v>
      </c>
      <c r="L8" s="8">
        <v>62034</v>
      </c>
      <c r="M8" s="8">
        <v>62328</v>
      </c>
      <c r="N8" s="8">
        <v>184327</v>
      </c>
      <c r="O8" s="8">
        <v>64305</v>
      </c>
      <c r="P8" s="8">
        <v>62372</v>
      </c>
      <c r="Q8" s="8">
        <v>62372</v>
      </c>
      <c r="R8" s="8">
        <v>189049</v>
      </c>
      <c r="S8" s="8">
        <v>62372</v>
      </c>
      <c r="T8" s="8">
        <v>62372</v>
      </c>
      <c r="U8" s="8">
        <v>62372</v>
      </c>
      <c r="V8" s="8">
        <v>187116</v>
      </c>
      <c r="W8" s="8">
        <v>744140</v>
      </c>
      <c r="X8" s="8"/>
      <c r="Y8" s="8">
        <v>744140</v>
      </c>
      <c r="Z8" s="2"/>
      <c r="AA8" s="6"/>
    </row>
    <row r="9" spans="1:27" ht="12.75">
      <c r="A9" s="25" t="s">
        <v>35</v>
      </c>
      <c r="B9" s="24"/>
      <c r="C9" s="6">
        <v>513632</v>
      </c>
      <c r="D9" s="6"/>
      <c r="E9" s="7">
        <v>534000</v>
      </c>
      <c r="F9" s="8">
        <v>784000</v>
      </c>
      <c r="G9" s="8">
        <v>42288</v>
      </c>
      <c r="H9" s="8">
        <v>45904</v>
      </c>
      <c r="I9" s="8">
        <v>34823</v>
      </c>
      <c r="J9" s="8">
        <v>123015</v>
      </c>
      <c r="K9" s="8">
        <v>114276</v>
      </c>
      <c r="L9" s="8">
        <v>116821</v>
      </c>
      <c r="M9" s="8">
        <v>116821</v>
      </c>
      <c r="N9" s="8">
        <v>347918</v>
      </c>
      <c r="O9" s="8">
        <v>116821</v>
      </c>
      <c r="P9" s="8">
        <v>116821</v>
      </c>
      <c r="Q9" s="8">
        <v>116821</v>
      </c>
      <c r="R9" s="8">
        <v>350463</v>
      </c>
      <c r="S9" s="8">
        <v>116821</v>
      </c>
      <c r="T9" s="8">
        <v>116821</v>
      </c>
      <c r="U9" s="8">
        <v>116821</v>
      </c>
      <c r="V9" s="8">
        <v>350463</v>
      </c>
      <c r="W9" s="8">
        <v>1171859</v>
      </c>
      <c r="X9" s="8">
        <v>784000</v>
      </c>
      <c r="Y9" s="8">
        <v>387859</v>
      </c>
      <c r="Z9" s="2">
        <v>49.47</v>
      </c>
      <c r="AA9" s="6">
        <v>784000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/>
      <c r="D11" s="6"/>
      <c r="E11" s="7">
        <v>200000</v>
      </c>
      <c r="F11" s="8">
        <v>200000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200000</v>
      </c>
      <c r="Y11" s="8">
        <v>-200000</v>
      </c>
      <c r="Z11" s="2">
        <v>-100</v>
      </c>
      <c r="AA11" s="6">
        <v>200000</v>
      </c>
    </row>
    <row r="12" spans="1:27" ht="12.75">
      <c r="A12" s="25" t="s">
        <v>37</v>
      </c>
      <c r="B12" s="29"/>
      <c r="C12" s="6">
        <v>1307931</v>
      </c>
      <c r="D12" s="6"/>
      <c r="E12" s="7">
        <v>1700000</v>
      </c>
      <c r="F12" s="8">
        <v>1700000</v>
      </c>
      <c r="G12" s="8">
        <v>26097</v>
      </c>
      <c r="H12" s="8">
        <v>68481</v>
      </c>
      <c r="I12" s="8">
        <v>104930</v>
      </c>
      <c r="J12" s="8">
        <v>199508</v>
      </c>
      <c r="K12" s="8">
        <v>44752</v>
      </c>
      <c r="L12" s="8">
        <v>42418</v>
      </c>
      <c r="M12" s="8">
        <v>70611</v>
      </c>
      <c r="N12" s="8">
        <v>157781</v>
      </c>
      <c r="O12" s="8">
        <v>43143</v>
      </c>
      <c r="P12" s="8">
        <v>284511</v>
      </c>
      <c r="Q12" s="8">
        <v>87641</v>
      </c>
      <c r="R12" s="8">
        <v>415295</v>
      </c>
      <c r="S12" s="8">
        <v>33397</v>
      </c>
      <c r="T12" s="8">
        <v>30962</v>
      </c>
      <c r="U12" s="8">
        <v>597912</v>
      </c>
      <c r="V12" s="8">
        <v>662271</v>
      </c>
      <c r="W12" s="8">
        <v>1434855</v>
      </c>
      <c r="X12" s="8">
        <v>1700000</v>
      </c>
      <c r="Y12" s="8">
        <v>-265145</v>
      </c>
      <c r="Z12" s="2">
        <v>-15.6</v>
      </c>
      <c r="AA12" s="6">
        <v>1700000</v>
      </c>
    </row>
    <row r="13" spans="1:27" ht="12.75">
      <c r="A13" s="23" t="s">
        <v>38</v>
      </c>
      <c r="B13" s="29"/>
      <c r="C13" s="6">
        <v>1286915</v>
      </c>
      <c r="D13" s="6"/>
      <c r="E13" s="7">
        <v>616820</v>
      </c>
      <c r="F13" s="8">
        <v>616820</v>
      </c>
      <c r="G13" s="8">
        <v>132892</v>
      </c>
      <c r="H13" s="8">
        <v>135486</v>
      </c>
      <c r="I13" s="8">
        <v>156361</v>
      </c>
      <c r="J13" s="8">
        <v>424739</v>
      </c>
      <c r="K13" s="8">
        <v>158637</v>
      </c>
      <c r="L13" s="8">
        <v>161035</v>
      </c>
      <c r="M13" s="8">
        <v>163439</v>
      </c>
      <c r="N13" s="8">
        <v>483111</v>
      </c>
      <c r="O13" s="8">
        <v>164650</v>
      </c>
      <c r="P13" s="8">
        <v>165036</v>
      </c>
      <c r="Q13" s="8">
        <v>505940</v>
      </c>
      <c r="R13" s="8">
        <v>835626</v>
      </c>
      <c r="S13" s="8"/>
      <c r="T13" s="8">
        <v>175744</v>
      </c>
      <c r="U13" s="8">
        <v>555690</v>
      </c>
      <c r="V13" s="8">
        <v>731434</v>
      </c>
      <c r="W13" s="8">
        <v>2474910</v>
      </c>
      <c r="X13" s="8">
        <v>616820</v>
      </c>
      <c r="Y13" s="8">
        <v>1858090</v>
      </c>
      <c r="Z13" s="2">
        <v>301.24</v>
      </c>
      <c r="AA13" s="6">
        <v>616820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1814776</v>
      </c>
      <c r="D15" s="6"/>
      <c r="E15" s="7">
        <v>3390343</v>
      </c>
      <c r="F15" s="8">
        <v>3390343</v>
      </c>
      <c r="G15" s="8">
        <v>61863</v>
      </c>
      <c r="H15" s="8">
        <v>41850</v>
      </c>
      <c r="I15" s="8">
        <v>21600</v>
      </c>
      <c r="J15" s="8">
        <v>125313</v>
      </c>
      <c r="K15" s="8">
        <v>19600</v>
      </c>
      <c r="L15" s="8">
        <v>18800</v>
      </c>
      <c r="M15" s="8">
        <v>14700</v>
      </c>
      <c r="N15" s="8">
        <v>53100</v>
      </c>
      <c r="O15" s="8">
        <v>10400</v>
      </c>
      <c r="P15" s="8">
        <v>12915</v>
      </c>
      <c r="Q15" s="8">
        <v>32750</v>
      </c>
      <c r="R15" s="8">
        <v>56065</v>
      </c>
      <c r="S15" s="8">
        <v>23280</v>
      </c>
      <c r="T15" s="8">
        <v>16150</v>
      </c>
      <c r="U15" s="8">
        <v>27467</v>
      </c>
      <c r="V15" s="8">
        <v>66897</v>
      </c>
      <c r="W15" s="8">
        <v>301375</v>
      </c>
      <c r="X15" s="8">
        <v>3390343</v>
      </c>
      <c r="Y15" s="8">
        <v>-3088968</v>
      </c>
      <c r="Z15" s="2">
        <v>-91.11</v>
      </c>
      <c r="AA15" s="6">
        <v>3390343</v>
      </c>
    </row>
    <row r="16" spans="1:27" ht="12.75">
      <c r="A16" s="23" t="s">
        <v>41</v>
      </c>
      <c r="B16" s="29"/>
      <c r="C16" s="6">
        <v>3699166</v>
      </c>
      <c r="D16" s="6"/>
      <c r="E16" s="7">
        <v>4109269</v>
      </c>
      <c r="F16" s="8">
        <v>4109269</v>
      </c>
      <c r="G16" s="8">
        <v>327043</v>
      </c>
      <c r="H16" s="8">
        <v>327536</v>
      </c>
      <c r="I16" s="8">
        <v>429659</v>
      </c>
      <c r="J16" s="8">
        <v>1084238</v>
      </c>
      <c r="K16" s="8">
        <v>297810</v>
      </c>
      <c r="L16" s="8">
        <v>179264</v>
      </c>
      <c r="M16" s="8">
        <v>285449</v>
      </c>
      <c r="N16" s="8">
        <v>762523</v>
      </c>
      <c r="O16" s="8">
        <v>302625</v>
      </c>
      <c r="P16" s="8">
        <v>318053</v>
      </c>
      <c r="Q16" s="8">
        <v>273137</v>
      </c>
      <c r="R16" s="8">
        <v>893815</v>
      </c>
      <c r="S16" s="8"/>
      <c r="T16" s="8">
        <v>-103762</v>
      </c>
      <c r="U16" s="8">
        <v>735494</v>
      </c>
      <c r="V16" s="8">
        <v>631732</v>
      </c>
      <c r="W16" s="8">
        <v>3372308</v>
      </c>
      <c r="X16" s="8">
        <v>4109269</v>
      </c>
      <c r="Y16" s="8">
        <v>-736961</v>
      </c>
      <c r="Z16" s="2">
        <v>-17.93</v>
      </c>
      <c r="AA16" s="6">
        <v>4109269</v>
      </c>
    </row>
    <row r="17" spans="1:27" ht="12.75">
      <c r="A17" s="23" t="s">
        <v>42</v>
      </c>
      <c r="B17" s="29"/>
      <c r="C17" s="6"/>
      <c r="D17" s="6"/>
      <c r="E17" s="7">
        <v>3300000</v>
      </c>
      <c r="F17" s="8"/>
      <c r="G17" s="8"/>
      <c r="H17" s="8">
        <v>1500000</v>
      </c>
      <c r="I17" s="8"/>
      <c r="J17" s="8">
        <v>1500000</v>
      </c>
      <c r="K17" s="8"/>
      <c r="L17" s="8"/>
      <c r="M17" s="8"/>
      <c r="N17" s="8"/>
      <c r="O17" s="8"/>
      <c r="P17" s="8"/>
      <c r="Q17" s="8"/>
      <c r="R17" s="8"/>
      <c r="S17" s="8"/>
      <c r="T17" s="8">
        <v>-1500000</v>
      </c>
      <c r="U17" s="8"/>
      <c r="V17" s="8">
        <v>-1500000</v>
      </c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182423931</v>
      </c>
      <c r="D18" s="6"/>
      <c r="E18" s="7">
        <v>210915000</v>
      </c>
      <c r="F18" s="8">
        <v>193273000</v>
      </c>
      <c r="G18" s="8">
        <v>79279000</v>
      </c>
      <c r="H18" s="8">
        <v>2971478</v>
      </c>
      <c r="I18" s="8"/>
      <c r="J18" s="8">
        <v>82250478</v>
      </c>
      <c r="K18" s="8">
        <v>500000</v>
      </c>
      <c r="L18" s="8">
        <v>483000</v>
      </c>
      <c r="M18" s="8">
        <v>61192000</v>
      </c>
      <c r="N18" s="8">
        <v>62175000</v>
      </c>
      <c r="O18" s="8"/>
      <c r="P18" s="8">
        <v>321000</v>
      </c>
      <c r="Q18" s="8">
        <v>48488000</v>
      </c>
      <c r="R18" s="8">
        <v>48809000</v>
      </c>
      <c r="S18" s="8"/>
      <c r="T18" s="8">
        <v>-2150000</v>
      </c>
      <c r="U18" s="8">
        <v>688522</v>
      </c>
      <c r="V18" s="8">
        <v>-1461478</v>
      </c>
      <c r="W18" s="8">
        <v>191773000</v>
      </c>
      <c r="X18" s="8">
        <v>193273000</v>
      </c>
      <c r="Y18" s="8">
        <v>-1500000</v>
      </c>
      <c r="Z18" s="2">
        <v>-0.78</v>
      </c>
      <c r="AA18" s="6">
        <v>193273000</v>
      </c>
    </row>
    <row r="19" spans="1:27" ht="12.75">
      <c r="A19" s="23" t="s">
        <v>44</v>
      </c>
      <c r="B19" s="29"/>
      <c r="C19" s="6">
        <v>1672570</v>
      </c>
      <c r="D19" s="6"/>
      <c r="E19" s="7">
        <v>3609603</v>
      </c>
      <c r="F19" s="26">
        <v>3609603</v>
      </c>
      <c r="G19" s="26">
        <v>145124</v>
      </c>
      <c r="H19" s="26">
        <v>181614</v>
      </c>
      <c r="I19" s="26">
        <v>96485</v>
      </c>
      <c r="J19" s="26">
        <v>423223</v>
      </c>
      <c r="K19" s="26">
        <v>104741</v>
      </c>
      <c r="L19" s="26">
        <v>53075</v>
      </c>
      <c r="M19" s="26">
        <v>95596</v>
      </c>
      <c r="N19" s="26">
        <v>253412</v>
      </c>
      <c r="O19" s="26">
        <v>132068</v>
      </c>
      <c r="P19" s="26">
        <v>151171</v>
      </c>
      <c r="Q19" s="26">
        <v>112666</v>
      </c>
      <c r="R19" s="26">
        <v>395905</v>
      </c>
      <c r="S19" s="26">
        <v>21270</v>
      </c>
      <c r="T19" s="26">
        <v>23215</v>
      </c>
      <c r="U19" s="26">
        <v>439920</v>
      </c>
      <c r="V19" s="26">
        <v>484405</v>
      </c>
      <c r="W19" s="26">
        <v>1556945</v>
      </c>
      <c r="X19" s="26">
        <v>3609603</v>
      </c>
      <c r="Y19" s="26">
        <v>-2052658</v>
      </c>
      <c r="Z19" s="27">
        <v>-56.87</v>
      </c>
      <c r="AA19" s="28">
        <v>3609603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239245801</v>
      </c>
      <c r="D21" s="33">
        <f t="shared" si="0"/>
        <v>0</v>
      </c>
      <c r="E21" s="34">
        <f t="shared" si="0"/>
        <v>288767436</v>
      </c>
      <c r="F21" s="35">
        <f t="shared" si="0"/>
        <v>268075436</v>
      </c>
      <c r="G21" s="35">
        <f t="shared" si="0"/>
        <v>103347136</v>
      </c>
      <c r="H21" s="35">
        <f t="shared" si="0"/>
        <v>9106771</v>
      </c>
      <c r="I21" s="35">
        <f t="shared" si="0"/>
        <v>3635786</v>
      </c>
      <c r="J21" s="35">
        <f t="shared" si="0"/>
        <v>116089693</v>
      </c>
      <c r="K21" s="35">
        <f t="shared" si="0"/>
        <v>4095098</v>
      </c>
      <c r="L21" s="35">
        <f t="shared" si="0"/>
        <v>3485336</v>
      </c>
      <c r="M21" s="35">
        <f t="shared" si="0"/>
        <v>65232935</v>
      </c>
      <c r="N21" s="35">
        <f t="shared" si="0"/>
        <v>72813369</v>
      </c>
      <c r="O21" s="35">
        <f t="shared" si="0"/>
        <v>5663668</v>
      </c>
      <c r="P21" s="35">
        <f t="shared" si="0"/>
        <v>4405115</v>
      </c>
      <c r="Q21" s="35">
        <f t="shared" si="0"/>
        <v>52696378</v>
      </c>
      <c r="R21" s="35">
        <f t="shared" si="0"/>
        <v>62765161</v>
      </c>
      <c r="S21" s="35">
        <f t="shared" si="0"/>
        <v>2950759</v>
      </c>
      <c r="T21" s="35">
        <f t="shared" si="0"/>
        <v>-434273</v>
      </c>
      <c r="U21" s="35">
        <f t="shared" si="0"/>
        <v>6581299</v>
      </c>
      <c r="V21" s="35">
        <f t="shared" si="0"/>
        <v>9097785</v>
      </c>
      <c r="W21" s="35">
        <f t="shared" si="0"/>
        <v>260766008</v>
      </c>
      <c r="X21" s="35">
        <f t="shared" si="0"/>
        <v>268075436</v>
      </c>
      <c r="Y21" s="35">
        <f t="shared" si="0"/>
        <v>-7309428</v>
      </c>
      <c r="Z21" s="36">
        <f>+IF(X21&lt;&gt;0,+(Y21/X21)*100,0)</f>
        <v>-2.726631021874007</v>
      </c>
      <c r="AA21" s="33">
        <f>SUM(AA5:AA20)</f>
        <v>268075436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103612615</v>
      </c>
      <c r="D24" s="6"/>
      <c r="E24" s="7">
        <v>123855157</v>
      </c>
      <c r="F24" s="8">
        <v>120627836</v>
      </c>
      <c r="G24" s="8">
        <v>8941973</v>
      </c>
      <c r="H24" s="8">
        <v>8886661</v>
      </c>
      <c r="I24" s="8">
        <v>9150761</v>
      </c>
      <c r="J24" s="8">
        <v>26979395</v>
      </c>
      <c r="K24" s="8">
        <v>9002727</v>
      </c>
      <c r="L24" s="8">
        <v>8758275</v>
      </c>
      <c r="M24" s="8">
        <v>8785731</v>
      </c>
      <c r="N24" s="8">
        <v>26546733</v>
      </c>
      <c r="O24" s="8">
        <v>9066353</v>
      </c>
      <c r="P24" s="8">
        <v>9254948</v>
      </c>
      <c r="Q24" s="8">
        <v>9029812</v>
      </c>
      <c r="R24" s="8">
        <v>27351113</v>
      </c>
      <c r="S24" s="8">
        <v>9172598</v>
      </c>
      <c r="T24" s="8">
        <v>8826943</v>
      </c>
      <c r="U24" s="8">
        <v>10555373</v>
      </c>
      <c r="V24" s="8">
        <v>28554914</v>
      </c>
      <c r="W24" s="8">
        <v>109432155</v>
      </c>
      <c r="X24" s="8">
        <v>120627836</v>
      </c>
      <c r="Y24" s="8">
        <v>-11195681</v>
      </c>
      <c r="Z24" s="2">
        <v>-9.28</v>
      </c>
      <c r="AA24" s="6">
        <v>120627836</v>
      </c>
    </row>
    <row r="25" spans="1:27" ht="12.75">
      <c r="A25" s="25" t="s">
        <v>49</v>
      </c>
      <c r="B25" s="24"/>
      <c r="C25" s="6">
        <v>16186992</v>
      </c>
      <c r="D25" s="6"/>
      <c r="E25" s="7">
        <v>15433577</v>
      </c>
      <c r="F25" s="8">
        <v>17090931</v>
      </c>
      <c r="G25" s="8">
        <v>1367681</v>
      </c>
      <c r="H25" s="8">
        <v>1387137</v>
      </c>
      <c r="I25" s="8">
        <v>1367681</v>
      </c>
      <c r="J25" s="8">
        <v>4122499</v>
      </c>
      <c r="K25" s="8">
        <v>1367681</v>
      </c>
      <c r="L25" s="8">
        <v>1367681</v>
      </c>
      <c r="M25" s="8">
        <v>1367681</v>
      </c>
      <c r="N25" s="8">
        <v>4103043</v>
      </c>
      <c r="O25" s="8">
        <v>1367681</v>
      </c>
      <c r="P25" s="8">
        <v>1367681</v>
      </c>
      <c r="Q25" s="8">
        <v>1367742</v>
      </c>
      <c r="R25" s="8">
        <v>4103104</v>
      </c>
      <c r="S25" s="8">
        <v>1367742</v>
      </c>
      <c r="T25" s="8">
        <v>1405598</v>
      </c>
      <c r="U25" s="8">
        <v>1873707</v>
      </c>
      <c r="V25" s="8">
        <v>4647047</v>
      </c>
      <c r="W25" s="8">
        <v>16975693</v>
      </c>
      <c r="X25" s="8">
        <v>17090931</v>
      </c>
      <c r="Y25" s="8">
        <v>-115238</v>
      </c>
      <c r="Z25" s="2">
        <v>-0.67</v>
      </c>
      <c r="AA25" s="6">
        <v>17090931</v>
      </c>
    </row>
    <row r="26" spans="1:27" ht="12.75">
      <c r="A26" s="25" t="s">
        <v>50</v>
      </c>
      <c r="B26" s="24"/>
      <c r="C26" s="6">
        <v>-2313302</v>
      </c>
      <c r="D26" s="6"/>
      <c r="E26" s="7">
        <v>8330407</v>
      </c>
      <c r="F26" s="8">
        <v>8330407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8330407</v>
      </c>
      <c r="Y26" s="8">
        <v>-8330407</v>
      </c>
      <c r="Z26" s="2">
        <v>-100</v>
      </c>
      <c r="AA26" s="6">
        <v>8330407</v>
      </c>
    </row>
    <row r="27" spans="1:27" ht="12.75">
      <c r="A27" s="25" t="s">
        <v>51</v>
      </c>
      <c r="B27" s="24"/>
      <c r="C27" s="6">
        <v>35256655</v>
      </c>
      <c r="D27" s="6"/>
      <c r="E27" s="7">
        <v>41673731</v>
      </c>
      <c r="F27" s="8">
        <v>41117719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41117719</v>
      </c>
      <c r="Y27" s="8">
        <v>-41117719</v>
      </c>
      <c r="Z27" s="2">
        <v>-100</v>
      </c>
      <c r="AA27" s="6">
        <v>41117719</v>
      </c>
    </row>
    <row r="28" spans="1:27" ht="12.7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>
        <v>29686446</v>
      </c>
      <c r="D29" s="6"/>
      <c r="E29" s="7">
        <v>31000000</v>
      </c>
      <c r="F29" s="8">
        <v>35000000</v>
      </c>
      <c r="G29" s="8">
        <v>993803</v>
      </c>
      <c r="H29" s="8">
        <v>1114451</v>
      </c>
      <c r="I29" s="8">
        <v>6451657</v>
      </c>
      <c r="J29" s="8">
        <v>8559911</v>
      </c>
      <c r="K29" s="8">
        <v>2914459</v>
      </c>
      <c r="L29" s="8">
        <v>11477</v>
      </c>
      <c r="M29" s="8">
        <v>5903346</v>
      </c>
      <c r="N29" s="8">
        <v>8829282</v>
      </c>
      <c r="O29" s="8">
        <v>3006694</v>
      </c>
      <c r="P29" s="8">
        <v>103041</v>
      </c>
      <c r="Q29" s="8">
        <v>5777652</v>
      </c>
      <c r="R29" s="8">
        <v>8887387</v>
      </c>
      <c r="S29" s="8">
        <v>2879321</v>
      </c>
      <c r="T29" s="8">
        <v>99309</v>
      </c>
      <c r="U29" s="8">
        <v>5496127</v>
      </c>
      <c r="V29" s="8">
        <v>8474757</v>
      </c>
      <c r="W29" s="8">
        <v>34751337</v>
      </c>
      <c r="X29" s="8">
        <v>35000000</v>
      </c>
      <c r="Y29" s="8">
        <v>-248663</v>
      </c>
      <c r="Z29" s="2">
        <v>-0.71</v>
      </c>
      <c r="AA29" s="6">
        <v>35000000</v>
      </c>
    </row>
    <row r="30" spans="1:27" ht="12.75">
      <c r="A30" s="25" t="s">
        <v>54</v>
      </c>
      <c r="B30" s="24"/>
      <c r="C30" s="6">
        <v>1883873</v>
      </c>
      <c r="D30" s="6"/>
      <c r="E30" s="7">
        <v>2615000</v>
      </c>
      <c r="F30" s="8">
        <v>1695450</v>
      </c>
      <c r="G30" s="8">
        <v>26000</v>
      </c>
      <c r="H30" s="8">
        <v>114580</v>
      </c>
      <c r="I30" s="8">
        <v>201681</v>
      </c>
      <c r="J30" s="8">
        <v>342261</v>
      </c>
      <c r="K30" s="8">
        <v>412861</v>
      </c>
      <c r="L30" s="8">
        <v>1518</v>
      </c>
      <c r="M30" s="8">
        <v>180350</v>
      </c>
      <c r="N30" s="8">
        <v>594729</v>
      </c>
      <c r="O30" s="8">
        <v>5600</v>
      </c>
      <c r="P30" s="8">
        <v>109435</v>
      </c>
      <c r="Q30" s="8">
        <v>41672</v>
      </c>
      <c r="R30" s="8">
        <v>156707</v>
      </c>
      <c r="S30" s="8"/>
      <c r="T30" s="8">
        <v>206515</v>
      </c>
      <c r="U30" s="8">
        <v>110005</v>
      </c>
      <c r="V30" s="8">
        <v>316520</v>
      </c>
      <c r="W30" s="8">
        <v>1410217</v>
      </c>
      <c r="X30" s="8">
        <v>1695450</v>
      </c>
      <c r="Y30" s="8">
        <v>-285233</v>
      </c>
      <c r="Z30" s="2">
        <v>-16.82</v>
      </c>
      <c r="AA30" s="6">
        <v>1695450</v>
      </c>
    </row>
    <row r="31" spans="1:27" ht="12.75">
      <c r="A31" s="25" t="s">
        <v>55</v>
      </c>
      <c r="B31" s="24"/>
      <c r="C31" s="6">
        <v>45322853</v>
      </c>
      <c r="D31" s="6"/>
      <c r="E31" s="7">
        <v>40679970</v>
      </c>
      <c r="F31" s="8">
        <v>46684832</v>
      </c>
      <c r="G31" s="8">
        <v>3972268</v>
      </c>
      <c r="H31" s="8">
        <v>2273495</v>
      </c>
      <c r="I31" s="8">
        <v>3078234</v>
      </c>
      <c r="J31" s="8">
        <v>9323997</v>
      </c>
      <c r="K31" s="8">
        <v>3113453</v>
      </c>
      <c r="L31" s="8">
        <v>3166375</v>
      </c>
      <c r="M31" s="8">
        <v>2055557</v>
      </c>
      <c r="N31" s="8">
        <v>8335385</v>
      </c>
      <c r="O31" s="8">
        <v>5519556</v>
      </c>
      <c r="P31" s="8">
        <v>2225588</v>
      </c>
      <c r="Q31" s="8">
        <v>2892159</v>
      </c>
      <c r="R31" s="8">
        <v>10637303</v>
      </c>
      <c r="S31" s="8">
        <v>1386637</v>
      </c>
      <c r="T31" s="8">
        <v>2886252</v>
      </c>
      <c r="U31" s="8">
        <v>7831280</v>
      </c>
      <c r="V31" s="8">
        <v>12104169</v>
      </c>
      <c r="W31" s="8">
        <v>40400854</v>
      </c>
      <c r="X31" s="8">
        <v>46684832</v>
      </c>
      <c r="Y31" s="8">
        <v>-6283978</v>
      </c>
      <c r="Z31" s="2">
        <v>-13.46</v>
      </c>
      <c r="AA31" s="6">
        <v>46684832</v>
      </c>
    </row>
    <row r="32" spans="1:27" ht="12.75">
      <c r="A32" s="25" t="s">
        <v>43</v>
      </c>
      <c r="B32" s="24"/>
      <c r="C32" s="6">
        <v>73220</v>
      </c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45805679</v>
      </c>
      <c r="D33" s="6"/>
      <c r="E33" s="7">
        <v>48825400</v>
      </c>
      <c r="F33" s="8">
        <v>44049591</v>
      </c>
      <c r="G33" s="8">
        <v>2078526</v>
      </c>
      <c r="H33" s="8">
        <v>4756563</v>
      </c>
      <c r="I33" s="8">
        <v>5682859</v>
      </c>
      <c r="J33" s="8">
        <v>12517948</v>
      </c>
      <c r="K33" s="8">
        <v>4753056</v>
      </c>
      <c r="L33" s="8">
        <v>2584350</v>
      </c>
      <c r="M33" s="8">
        <v>3290875</v>
      </c>
      <c r="N33" s="8">
        <v>10628281</v>
      </c>
      <c r="O33" s="8">
        <v>1367895</v>
      </c>
      <c r="P33" s="8">
        <v>3255864</v>
      </c>
      <c r="Q33" s="8">
        <v>3476193</v>
      </c>
      <c r="R33" s="8">
        <v>8099952</v>
      </c>
      <c r="S33" s="8">
        <v>1251037</v>
      </c>
      <c r="T33" s="8">
        <v>2297553</v>
      </c>
      <c r="U33" s="8">
        <v>2470596</v>
      </c>
      <c r="V33" s="8">
        <v>6019186</v>
      </c>
      <c r="W33" s="8">
        <v>37265367</v>
      </c>
      <c r="X33" s="8">
        <v>44049591</v>
      </c>
      <c r="Y33" s="8">
        <v>-6784224</v>
      </c>
      <c r="Z33" s="2">
        <v>-15.4</v>
      </c>
      <c r="AA33" s="6">
        <v>44049591</v>
      </c>
    </row>
    <row r="34" spans="1:27" ht="12.75">
      <c r="A34" s="23" t="s">
        <v>57</v>
      </c>
      <c r="B34" s="29"/>
      <c r="C34" s="6">
        <v>119130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275634161</v>
      </c>
      <c r="D35" s="33">
        <f>SUM(D24:D34)</f>
        <v>0</v>
      </c>
      <c r="E35" s="34">
        <f t="shared" si="1"/>
        <v>312413242</v>
      </c>
      <c r="F35" s="35">
        <f t="shared" si="1"/>
        <v>314596766</v>
      </c>
      <c r="G35" s="35">
        <f t="shared" si="1"/>
        <v>17380251</v>
      </c>
      <c r="H35" s="35">
        <f t="shared" si="1"/>
        <v>18532887</v>
      </c>
      <c r="I35" s="35">
        <f t="shared" si="1"/>
        <v>25932873</v>
      </c>
      <c r="J35" s="35">
        <f t="shared" si="1"/>
        <v>61846011</v>
      </c>
      <c r="K35" s="35">
        <f t="shared" si="1"/>
        <v>21564237</v>
      </c>
      <c r="L35" s="35">
        <f t="shared" si="1"/>
        <v>15889676</v>
      </c>
      <c r="M35" s="35">
        <f t="shared" si="1"/>
        <v>21583540</v>
      </c>
      <c r="N35" s="35">
        <f t="shared" si="1"/>
        <v>59037453</v>
      </c>
      <c r="O35" s="35">
        <f t="shared" si="1"/>
        <v>20333779</v>
      </c>
      <c r="P35" s="35">
        <f t="shared" si="1"/>
        <v>16316557</v>
      </c>
      <c r="Q35" s="35">
        <f t="shared" si="1"/>
        <v>22585230</v>
      </c>
      <c r="R35" s="35">
        <f t="shared" si="1"/>
        <v>59235566</v>
      </c>
      <c r="S35" s="35">
        <f t="shared" si="1"/>
        <v>16057335</v>
      </c>
      <c r="T35" s="35">
        <f t="shared" si="1"/>
        <v>15722170</v>
      </c>
      <c r="U35" s="35">
        <f t="shared" si="1"/>
        <v>28337088</v>
      </c>
      <c r="V35" s="35">
        <f t="shared" si="1"/>
        <v>60116593</v>
      </c>
      <c r="W35" s="35">
        <f t="shared" si="1"/>
        <v>240235623</v>
      </c>
      <c r="X35" s="35">
        <f t="shared" si="1"/>
        <v>314596766</v>
      </c>
      <c r="Y35" s="35">
        <f t="shared" si="1"/>
        <v>-74361143</v>
      </c>
      <c r="Z35" s="36">
        <f>+IF(X35&lt;&gt;0,+(Y35/X35)*100,0)</f>
        <v>-23.636969936302524</v>
      </c>
      <c r="AA35" s="33">
        <f>SUM(AA24:AA34)</f>
        <v>314596766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-36388360</v>
      </c>
      <c r="D37" s="46">
        <f>+D21-D35</f>
        <v>0</v>
      </c>
      <c r="E37" s="47">
        <f t="shared" si="2"/>
        <v>-23645806</v>
      </c>
      <c r="F37" s="48">
        <f t="shared" si="2"/>
        <v>-46521330</v>
      </c>
      <c r="G37" s="48">
        <f t="shared" si="2"/>
        <v>85966885</v>
      </c>
      <c r="H37" s="48">
        <f t="shared" si="2"/>
        <v>-9426116</v>
      </c>
      <c r="I37" s="48">
        <f t="shared" si="2"/>
        <v>-22297087</v>
      </c>
      <c r="J37" s="48">
        <f t="shared" si="2"/>
        <v>54243682</v>
      </c>
      <c r="K37" s="48">
        <f t="shared" si="2"/>
        <v>-17469139</v>
      </c>
      <c r="L37" s="48">
        <f t="shared" si="2"/>
        <v>-12404340</v>
      </c>
      <c r="M37" s="48">
        <f t="shared" si="2"/>
        <v>43649395</v>
      </c>
      <c r="N37" s="48">
        <f t="shared" si="2"/>
        <v>13775916</v>
      </c>
      <c r="O37" s="48">
        <f t="shared" si="2"/>
        <v>-14670111</v>
      </c>
      <c r="P37" s="48">
        <f t="shared" si="2"/>
        <v>-11911442</v>
      </c>
      <c r="Q37" s="48">
        <f t="shared" si="2"/>
        <v>30111148</v>
      </c>
      <c r="R37" s="48">
        <f t="shared" si="2"/>
        <v>3529595</v>
      </c>
      <c r="S37" s="48">
        <f t="shared" si="2"/>
        <v>-13106576</v>
      </c>
      <c r="T37" s="48">
        <f t="shared" si="2"/>
        <v>-16156443</v>
      </c>
      <c r="U37" s="48">
        <f t="shared" si="2"/>
        <v>-21755789</v>
      </c>
      <c r="V37" s="48">
        <f t="shared" si="2"/>
        <v>-51018808</v>
      </c>
      <c r="W37" s="48">
        <f t="shared" si="2"/>
        <v>20530385</v>
      </c>
      <c r="X37" s="48">
        <f>IF(F21=F35,0,X21-X35)</f>
        <v>-46521330</v>
      </c>
      <c r="Y37" s="48">
        <f t="shared" si="2"/>
        <v>67051715</v>
      </c>
      <c r="Z37" s="49">
        <f>+IF(X37&lt;&gt;0,+(Y37/X37)*100,0)</f>
        <v>-144.13112221856082</v>
      </c>
      <c r="AA37" s="46">
        <f>+AA21-AA35</f>
        <v>-46521330</v>
      </c>
    </row>
    <row r="38" spans="1:27" ht="22.5" customHeight="1">
      <c r="A38" s="50" t="s">
        <v>60</v>
      </c>
      <c r="B38" s="29"/>
      <c r="C38" s="6">
        <v>51875091</v>
      </c>
      <c r="D38" s="6"/>
      <c r="E38" s="7">
        <v>44350000</v>
      </c>
      <c r="F38" s="8">
        <v>62078170</v>
      </c>
      <c r="G38" s="8"/>
      <c r="H38" s="8">
        <v>22740000</v>
      </c>
      <c r="I38" s="8"/>
      <c r="J38" s="8">
        <v>22740000</v>
      </c>
      <c r="K38" s="8"/>
      <c r="L38" s="8">
        <v>5000000</v>
      </c>
      <c r="M38" s="8">
        <v>13451000</v>
      </c>
      <c r="N38" s="8">
        <v>18451000</v>
      </c>
      <c r="O38" s="8"/>
      <c r="P38" s="8">
        <v>5000000</v>
      </c>
      <c r="Q38" s="8">
        <v>13159000</v>
      </c>
      <c r="R38" s="8">
        <v>18159000</v>
      </c>
      <c r="S38" s="8"/>
      <c r="T38" s="8">
        <v>2000000</v>
      </c>
      <c r="U38" s="8"/>
      <c r="V38" s="8">
        <v>2000000</v>
      </c>
      <c r="W38" s="8">
        <v>61350000</v>
      </c>
      <c r="X38" s="8">
        <v>62078170</v>
      </c>
      <c r="Y38" s="8">
        <v>-728170</v>
      </c>
      <c r="Z38" s="2">
        <v>-1.17</v>
      </c>
      <c r="AA38" s="6">
        <v>62078170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15486731</v>
      </c>
      <c r="D41" s="56">
        <f>SUM(D37:D40)</f>
        <v>0</v>
      </c>
      <c r="E41" s="57">
        <f t="shared" si="3"/>
        <v>20704194</v>
      </c>
      <c r="F41" s="58">
        <f t="shared" si="3"/>
        <v>15556840</v>
      </c>
      <c r="G41" s="58">
        <f t="shared" si="3"/>
        <v>85966885</v>
      </c>
      <c r="H41" s="58">
        <f t="shared" si="3"/>
        <v>13313884</v>
      </c>
      <c r="I41" s="58">
        <f t="shared" si="3"/>
        <v>-22297087</v>
      </c>
      <c r="J41" s="58">
        <f t="shared" si="3"/>
        <v>76983682</v>
      </c>
      <c r="K41" s="58">
        <f t="shared" si="3"/>
        <v>-17469139</v>
      </c>
      <c r="L41" s="58">
        <f t="shared" si="3"/>
        <v>-7404340</v>
      </c>
      <c r="M41" s="58">
        <f t="shared" si="3"/>
        <v>57100395</v>
      </c>
      <c r="N41" s="58">
        <f t="shared" si="3"/>
        <v>32226916</v>
      </c>
      <c r="O41" s="58">
        <f t="shared" si="3"/>
        <v>-14670111</v>
      </c>
      <c r="P41" s="58">
        <f t="shared" si="3"/>
        <v>-6911442</v>
      </c>
      <c r="Q41" s="58">
        <f t="shared" si="3"/>
        <v>43270148</v>
      </c>
      <c r="R41" s="58">
        <f t="shared" si="3"/>
        <v>21688595</v>
      </c>
      <c r="S41" s="58">
        <f t="shared" si="3"/>
        <v>-13106576</v>
      </c>
      <c r="T41" s="58">
        <f t="shared" si="3"/>
        <v>-14156443</v>
      </c>
      <c r="U41" s="58">
        <f t="shared" si="3"/>
        <v>-21755789</v>
      </c>
      <c r="V41" s="58">
        <f t="shared" si="3"/>
        <v>-49018808</v>
      </c>
      <c r="W41" s="58">
        <f t="shared" si="3"/>
        <v>81880385</v>
      </c>
      <c r="X41" s="58">
        <f t="shared" si="3"/>
        <v>15556840</v>
      </c>
      <c r="Y41" s="58">
        <f t="shared" si="3"/>
        <v>66323545</v>
      </c>
      <c r="Z41" s="59">
        <f>+IF(X41&lt;&gt;0,+(Y41/X41)*100,0)</f>
        <v>426.3304437147904</v>
      </c>
      <c r="AA41" s="56">
        <f>SUM(AA37:AA40)</f>
        <v>15556840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15486731</v>
      </c>
      <c r="D43" s="64">
        <f>+D41-D42</f>
        <v>0</v>
      </c>
      <c r="E43" s="65">
        <f t="shared" si="4"/>
        <v>20704194</v>
      </c>
      <c r="F43" s="66">
        <f t="shared" si="4"/>
        <v>15556840</v>
      </c>
      <c r="G43" s="66">
        <f t="shared" si="4"/>
        <v>85966885</v>
      </c>
      <c r="H43" s="66">
        <f t="shared" si="4"/>
        <v>13313884</v>
      </c>
      <c r="I43" s="66">
        <f t="shared" si="4"/>
        <v>-22297087</v>
      </c>
      <c r="J43" s="66">
        <f t="shared" si="4"/>
        <v>76983682</v>
      </c>
      <c r="K43" s="66">
        <f t="shared" si="4"/>
        <v>-17469139</v>
      </c>
      <c r="L43" s="66">
        <f t="shared" si="4"/>
        <v>-7404340</v>
      </c>
      <c r="M43" s="66">
        <f t="shared" si="4"/>
        <v>57100395</v>
      </c>
      <c r="N43" s="66">
        <f t="shared" si="4"/>
        <v>32226916</v>
      </c>
      <c r="O43" s="66">
        <f t="shared" si="4"/>
        <v>-14670111</v>
      </c>
      <c r="P43" s="66">
        <f t="shared" si="4"/>
        <v>-6911442</v>
      </c>
      <c r="Q43" s="66">
        <f t="shared" si="4"/>
        <v>43270148</v>
      </c>
      <c r="R43" s="66">
        <f t="shared" si="4"/>
        <v>21688595</v>
      </c>
      <c r="S43" s="66">
        <f t="shared" si="4"/>
        <v>-13106576</v>
      </c>
      <c r="T43" s="66">
        <f t="shared" si="4"/>
        <v>-14156443</v>
      </c>
      <c r="U43" s="66">
        <f t="shared" si="4"/>
        <v>-21755789</v>
      </c>
      <c r="V43" s="66">
        <f t="shared" si="4"/>
        <v>-49018808</v>
      </c>
      <c r="W43" s="66">
        <f t="shared" si="4"/>
        <v>81880385</v>
      </c>
      <c r="X43" s="66">
        <f t="shared" si="4"/>
        <v>15556840</v>
      </c>
      <c r="Y43" s="66">
        <f t="shared" si="4"/>
        <v>66323545</v>
      </c>
      <c r="Z43" s="67">
        <f>+IF(X43&lt;&gt;0,+(Y43/X43)*100,0)</f>
        <v>426.3304437147904</v>
      </c>
      <c r="AA43" s="64">
        <f>+AA41-AA42</f>
        <v>15556840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15486731</v>
      </c>
      <c r="D45" s="56">
        <f>SUM(D43:D44)</f>
        <v>0</v>
      </c>
      <c r="E45" s="57">
        <f t="shared" si="5"/>
        <v>20704194</v>
      </c>
      <c r="F45" s="58">
        <f t="shared" si="5"/>
        <v>15556840</v>
      </c>
      <c r="G45" s="58">
        <f t="shared" si="5"/>
        <v>85966885</v>
      </c>
      <c r="H45" s="58">
        <f t="shared" si="5"/>
        <v>13313884</v>
      </c>
      <c r="I45" s="58">
        <f t="shared" si="5"/>
        <v>-22297087</v>
      </c>
      <c r="J45" s="58">
        <f t="shared" si="5"/>
        <v>76983682</v>
      </c>
      <c r="K45" s="58">
        <f t="shared" si="5"/>
        <v>-17469139</v>
      </c>
      <c r="L45" s="58">
        <f t="shared" si="5"/>
        <v>-7404340</v>
      </c>
      <c r="M45" s="58">
        <f t="shared" si="5"/>
        <v>57100395</v>
      </c>
      <c r="N45" s="58">
        <f t="shared" si="5"/>
        <v>32226916</v>
      </c>
      <c r="O45" s="58">
        <f t="shared" si="5"/>
        <v>-14670111</v>
      </c>
      <c r="P45" s="58">
        <f t="shared" si="5"/>
        <v>-6911442</v>
      </c>
      <c r="Q45" s="58">
        <f t="shared" si="5"/>
        <v>43270148</v>
      </c>
      <c r="R45" s="58">
        <f t="shared" si="5"/>
        <v>21688595</v>
      </c>
      <c r="S45" s="58">
        <f t="shared" si="5"/>
        <v>-13106576</v>
      </c>
      <c r="T45" s="58">
        <f t="shared" si="5"/>
        <v>-14156443</v>
      </c>
      <c r="U45" s="58">
        <f t="shared" si="5"/>
        <v>-21755789</v>
      </c>
      <c r="V45" s="58">
        <f t="shared" si="5"/>
        <v>-49018808</v>
      </c>
      <c r="W45" s="58">
        <f t="shared" si="5"/>
        <v>81880385</v>
      </c>
      <c r="X45" s="58">
        <f t="shared" si="5"/>
        <v>15556840</v>
      </c>
      <c r="Y45" s="58">
        <f t="shared" si="5"/>
        <v>66323545</v>
      </c>
      <c r="Z45" s="59">
        <f>+IF(X45&lt;&gt;0,+(Y45/X45)*100,0)</f>
        <v>426.3304437147904</v>
      </c>
      <c r="AA45" s="56">
        <f>SUM(AA43:AA44)</f>
        <v>15556840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15486731</v>
      </c>
      <c r="D47" s="71">
        <f>SUM(D45:D46)</f>
        <v>0</v>
      </c>
      <c r="E47" s="72">
        <f t="shared" si="6"/>
        <v>20704194</v>
      </c>
      <c r="F47" s="73">
        <f t="shared" si="6"/>
        <v>15556840</v>
      </c>
      <c r="G47" s="73">
        <f t="shared" si="6"/>
        <v>85966885</v>
      </c>
      <c r="H47" s="74">
        <f t="shared" si="6"/>
        <v>13313884</v>
      </c>
      <c r="I47" s="74">
        <f t="shared" si="6"/>
        <v>-22297087</v>
      </c>
      <c r="J47" s="74">
        <f t="shared" si="6"/>
        <v>76983682</v>
      </c>
      <c r="K47" s="74">
        <f t="shared" si="6"/>
        <v>-17469139</v>
      </c>
      <c r="L47" s="74">
        <f t="shared" si="6"/>
        <v>-7404340</v>
      </c>
      <c r="M47" s="73">
        <f t="shared" si="6"/>
        <v>57100395</v>
      </c>
      <c r="N47" s="73">
        <f t="shared" si="6"/>
        <v>32226916</v>
      </c>
      <c r="O47" s="74">
        <f t="shared" si="6"/>
        <v>-14670111</v>
      </c>
      <c r="P47" s="74">
        <f t="shared" si="6"/>
        <v>-6911442</v>
      </c>
      <c r="Q47" s="74">
        <f t="shared" si="6"/>
        <v>43270148</v>
      </c>
      <c r="R47" s="74">
        <f t="shared" si="6"/>
        <v>21688595</v>
      </c>
      <c r="S47" s="74">
        <f t="shared" si="6"/>
        <v>-13106576</v>
      </c>
      <c r="T47" s="73">
        <f t="shared" si="6"/>
        <v>-14156443</v>
      </c>
      <c r="U47" s="73">
        <f t="shared" si="6"/>
        <v>-21755789</v>
      </c>
      <c r="V47" s="74">
        <f t="shared" si="6"/>
        <v>-49018808</v>
      </c>
      <c r="W47" s="74">
        <f t="shared" si="6"/>
        <v>81880385</v>
      </c>
      <c r="X47" s="74">
        <f t="shared" si="6"/>
        <v>15556840</v>
      </c>
      <c r="Y47" s="74">
        <f t="shared" si="6"/>
        <v>66323545</v>
      </c>
      <c r="Z47" s="75">
        <f>+IF(X47&lt;&gt;0,+(Y47/X47)*100,0)</f>
        <v>426.3304437147904</v>
      </c>
      <c r="AA47" s="76">
        <f>SUM(AA45:AA46)</f>
        <v>15556840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14578846</v>
      </c>
      <c r="D5" s="6"/>
      <c r="E5" s="7">
        <v>15291183</v>
      </c>
      <c r="F5" s="8">
        <v>19858067</v>
      </c>
      <c r="G5" s="8">
        <v>1651687</v>
      </c>
      <c r="H5" s="8">
        <v>1590122</v>
      </c>
      <c r="I5" s="8">
        <v>1665361</v>
      </c>
      <c r="J5" s="8">
        <v>4907170</v>
      </c>
      <c r="K5" s="8">
        <v>1658524</v>
      </c>
      <c r="L5" s="8">
        <v>1681672</v>
      </c>
      <c r="M5" s="8">
        <v>1681672</v>
      </c>
      <c r="N5" s="8">
        <v>5021868</v>
      </c>
      <c r="O5" s="8">
        <v>1598314</v>
      </c>
      <c r="P5" s="8">
        <v>1697542</v>
      </c>
      <c r="Q5" s="8">
        <v>1695462</v>
      </c>
      <c r="R5" s="8">
        <v>4991318</v>
      </c>
      <c r="S5" s="8">
        <v>1696502</v>
      </c>
      <c r="T5" s="8">
        <v>1697542</v>
      </c>
      <c r="U5" s="8">
        <v>1696496</v>
      </c>
      <c r="V5" s="8">
        <v>5090540</v>
      </c>
      <c r="W5" s="8">
        <v>20010896</v>
      </c>
      <c r="X5" s="8">
        <v>19858067</v>
      </c>
      <c r="Y5" s="8">
        <v>152829</v>
      </c>
      <c r="Z5" s="2">
        <v>0.77</v>
      </c>
      <c r="AA5" s="6">
        <v>19858067</v>
      </c>
    </row>
    <row r="6" spans="1:27" ht="12.75">
      <c r="A6" s="23" t="s">
        <v>32</v>
      </c>
      <c r="B6" s="24"/>
      <c r="C6" s="6">
        <v>7942592</v>
      </c>
      <c r="D6" s="6"/>
      <c r="E6" s="7">
        <v>9224517</v>
      </c>
      <c r="F6" s="8">
        <v>9224517</v>
      </c>
      <c r="G6" s="8">
        <v>726455</v>
      </c>
      <c r="H6" s="8">
        <v>540199</v>
      </c>
      <c r="I6" s="8">
        <v>691843</v>
      </c>
      <c r="J6" s="8">
        <v>1958497</v>
      </c>
      <c r="K6" s="8">
        <v>581081</v>
      </c>
      <c r="L6" s="8">
        <v>680842</v>
      </c>
      <c r="M6" s="8">
        <v>556566</v>
      </c>
      <c r="N6" s="8">
        <v>1818489</v>
      </c>
      <c r="O6" s="8">
        <v>754967</v>
      </c>
      <c r="P6" s="8">
        <v>651104</v>
      </c>
      <c r="Q6" s="8">
        <v>484659</v>
      </c>
      <c r="R6" s="8">
        <v>1890730</v>
      </c>
      <c r="S6" s="8">
        <v>532967</v>
      </c>
      <c r="T6" s="8">
        <v>608962</v>
      </c>
      <c r="U6" s="8">
        <v>928076</v>
      </c>
      <c r="V6" s="8">
        <v>2070005</v>
      </c>
      <c r="W6" s="8">
        <v>7737721</v>
      </c>
      <c r="X6" s="8">
        <v>9224517</v>
      </c>
      <c r="Y6" s="8">
        <v>-1486796</v>
      </c>
      <c r="Z6" s="2">
        <v>-16.12</v>
      </c>
      <c r="AA6" s="6">
        <v>9224517</v>
      </c>
    </row>
    <row r="7" spans="1:27" ht="12.75">
      <c r="A7" s="25" t="s">
        <v>33</v>
      </c>
      <c r="B7" s="24"/>
      <c r="C7" s="6"/>
      <c r="D7" s="6"/>
      <c r="E7" s="7"/>
      <c r="F7" s="8"/>
      <c r="G7" s="8">
        <v>34574</v>
      </c>
      <c r="H7" s="8">
        <v>120499</v>
      </c>
      <c r="I7" s="8">
        <v>103261</v>
      </c>
      <c r="J7" s="8">
        <v>258334</v>
      </c>
      <c r="K7" s="8">
        <v>88823</v>
      </c>
      <c r="L7" s="8">
        <v>110912</v>
      </c>
      <c r="M7" s="8">
        <v>69242</v>
      </c>
      <c r="N7" s="8">
        <v>268977</v>
      </c>
      <c r="O7" s="8">
        <v>-793824</v>
      </c>
      <c r="P7" s="8">
        <v>105447</v>
      </c>
      <c r="Q7" s="8">
        <v>129849</v>
      </c>
      <c r="R7" s="8">
        <v>-558528</v>
      </c>
      <c r="S7" s="8">
        <v>161033</v>
      </c>
      <c r="T7" s="8">
        <v>161270</v>
      </c>
      <c r="U7" s="8">
        <v>-36610</v>
      </c>
      <c r="V7" s="8">
        <v>285693</v>
      </c>
      <c r="W7" s="8">
        <v>254476</v>
      </c>
      <c r="X7" s="8"/>
      <c r="Y7" s="8">
        <v>254476</v>
      </c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>
        <v>56050</v>
      </c>
      <c r="H8" s="8">
        <v>56050</v>
      </c>
      <c r="I8" s="8">
        <v>81272</v>
      </c>
      <c r="J8" s="8">
        <v>193372</v>
      </c>
      <c r="K8" s="8">
        <v>64386</v>
      </c>
      <c r="L8" s="8">
        <v>64386</v>
      </c>
      <c r="M8" s="8">
        <v>64386</v>
      </c>
      <c r="N8" s="8">
        <v>193158</v>
      </c>
      <c r="O8" s="8">
        <v>64092</v>
      </c>
      <c r="P8" s="8">
        <v>67068</v>
      </c>
      <c r="Q8" s="8">
        <v>64301</v>
      </c>
      <c r="R8" s="8">
        <v>195461</v>
      </c>
      <c r="S8" s="8">
        <v>64449</v>
      </c>
      <c r="T8" s="8">
        <v>64597</v>
      </c>
      <c r="U8" s="8">
        <v>64449</v>
      </c>
      <c r="V8" s="8">
        <v>193495</v>
      </c>
      <c r="W8" s="8">
        <v>775486</v>
      </c>
      <c r="X8" s="8"/>
      <c r="Y8" s="8">
        <v>775486</v>
      </c>
      <c r="Z8" s="2"/>
      <c r="AA8" s="6"/>
    </row>
    <row r="9" spans="1:27" ht="12.75">
      <c r="A9" s="25" t="s">
        <v>35</v>
      </c>
      <c r="B9" s="24"/>
      <c r="C9" s="6">
        <v>1848066</v>
      </c>
      <c r="D9" s="6"/>
      <c r="E9" s="7">
        <v>2288337</v>
      </c>
      <c r="F9" s="8">
        <v>2288337</v>
      </c>
      <c r="G9" s="8">
        <v>183414</v>
      </c>
      <c r="H9" s="8">
        <v>183414</v>
      </c>
      <c r="I9" s="8">
        <v>183414</v>
      </c>
      <c r="J9" s="8">
        <v>550242</v>
      </c>
      <c r="K9" s="8">
        <v>183413</v>
      </c>
      <c r="L9" s="8">
        <v>183118</v>
      </c>
      <c r="M9" s="8">
        <v>183433</v>
      </c>
      <c r="N9" s="8">
        <v>549964</v>
      </c>
      <c r="O9" s="8">
        <v>202942</v>
      </c>
      <c r="P9" s="8">
        <v>183432</v>
      </c>
      <c r="Q9" s="8">
        <v>182564</v>
      </c>
      <c r="R9" s="8">
        <v>568938</v>
      </c>
      <c r="S9" s="8">
        <v>182958</v>
      </c>
      <c r="T9" s="8">
        <v>183353</v>
      </c>
      <c r="U9" s="8">
        <v>182958</v>
      </c>
      <c r="V9" s="8">
        <v>549269</v>
      </c>
      <c r="W9" s="8">
        <v>2218413</v>
      </c>
      <c r="X9" s="8">
        <v>2288337</v>
      </c>
      <c r="Y9" s="8">
        <v>-69924</v>
      </c>
      <c r="Z9" s="2">
        <v>-3.06</v>
      </c>
      <c r="AA9" s="6">
        <v>2288337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351404</v>
      </c>
      <c r="D11" s="6"/>
      <c r="E11" s="7">
        <v>283935</v>
      </c>
      <c r="F11" s="8">
        <v>233935</v>
      </c>
      <c r="G11" s="8">
        <v>2358</v>
      </c>
      <c r="H11" s="8">
        <v>17614</v>
      </c>
      <c r="I11" s="8">
        <v>2358</v>
      </c>
      <c r="J11" s="8">
        <v>22330</v>
      </c>
      <c r="K11" s="8">
        <v>32871</v>
      </c>
      <c r="L11" s="8">
        <v>30513</v>
      </c>
      <c r="M11" s="8">
        <v>15256</v>
      </c>
      <c r="N11" s="8">
        <v>78640</v>
      </c>
      <c r="O11" s="8">
        <v>4716</v>
      </c>
      <c r="P11" s="8">
        <v>32871</v>
      </c>
      <c r="Q11" s="8">
        <v>17614</v>
      </c>
      <c r="R11" s="8">
        <v>55201</v>
      </c>
      <c r="S11" s="8">
        <v>15256</v>
      </c>
      <c r="T11" s="8">
        <v>15256</v>
      </c>
      <c r="U11" s="8">
        <v>20349</v>
      </c>
      <c r="V11" s="8">
        <v>50861</v>
      </c>
      <c r="W11" s="8">
        <v>207032</v>
      </c>
      <c r="X11" s="8">
        <v>233935</v>
      </c>
      <c r="Y11" s="8">
        <v>-26903</v>
      </c>
      <c r="Z11" s="2">
        <v>-11.5</v>
      </c>
      <c r="AA11" s="6">
        <v>233935</v>
      </c>
    </row>
    <row r="12" spans="1:27" ht="12.75">
      <c r="A12" s="25" t="s">
        <v>37</v>
      </c>
      <c r="B12" s="29"/>
      <c r="C12" s="6"/>
      <c r="D12" s="6"/>
      <c r="E12" s="7">
        <v>2112000</v>
      </c>
      <c r="F12" s="8">
        <v>2112000</v>
      </c>
      <c r="G12" s="8">
        <v>68006</v>
      </c>
      <c r="H12" s="8"/>
      <c r="I12" s="8">
        <v>549899</v>
      </c>
      <c r="J12" s="8">
        <v>617905</v>
      </c>
      <c r="K12" s="8">
        <v>181771</v>
      </c>
      <c r="L12" s="8">
        <v>99708</v>
      </c>
      <c r="M12" s="8">
        <v>158519</v>
      </c>
      <c r="N12" s="8">
        <v>439998</v>
      </c>
      <c r="O12" s="8">
        <v>190455</v>
      </c>
      <c r="P12" s="8"/>
      <c r="Q12" s="8">
        <v>219059</v>
      </c>
      <c r="R12" s="8">
        <v>409514</v>
      </c>
      <c r="S12" s="8">
        <v>132464</v>
      </c>
      <c r="T12" s="8">
        <v>79787</v>
      </c>
      <c r="U12" s="8">
        <v>49751</v>
      </c>
      <c r="V12" s="8">
        <v>262002</v>
      </c>
      <c r="W12" s="8">
        <v>1729419</v>
      </c>
      <c r="X12" s="8">
        <v>2112000</v>
      </c>
      <c r="Y12" s="8">
        <v>-382581</v>
      </c>
      <c r="Z12" s="2">
        <v>-18.11</v>
      </c>
      <c r="AA12" s="6">
        <v>2112000</v>
      </c>
    </row>
    <row r="13" spans="1:27" ht="12.75">
      <c r="A13" s="23" t="s">
        <v>38</v>
      </c>
      <c r="B13" s="29"/>
      <c r="C13" s="6">
        <v>1066848</v>
      </c>
      <c r="D13" s="6"/>
      <c r="E13" s="7">
        <v>1484166</v>
      </c>
      <c r="F13" s="8">
        <v>1200437</v>
      </c>
      <c r="G13" s="8">
        <v>92870</v>
      </c>
      <c r="H13" s="8">
        <v>91690</v>
      </c>
      <c r="I13" s="8">
        <v>91719</v>
      </c>
      <c r="J13" s="8">
        <v>276279</v>
      </c>
      <c r="K13" s="8">
        <v>93463</v>
      </c>
      <c r="L13" s="8">
        <v>95385</v>
      </c>
      <c r="M13" s="8">
        <v>98889</v>
      </c>
      <c r="N13" s="8">
        <v>287737</v>
      </c>
      <c r="O13" s="8">
        <v>-69211</v>
      </c>
      <c r="P13" s="8">
        <v>102877</v>
      </c>
      <c r="Q13" s="8">
        <v>105844</v>
      </c>
      <c r="R13" s="8">
        <v>139510</v>
      </c>
      <c r="S13" s="8">
        <v>109274</v>
      </c>
      <c r="T13" s="8">
        <v>113127</v>
      </c>
      <c r="U13" s="8">
        <v>116446</v>
      </c>
      <c r="V13" s="8">
        <v>338847</v>
      </c>
      <c r="W13" s="8">
        <v>1042373</v>
      </c>
      <c r="X13" s="8">
        <v>1200437</v>
      </c>
      <c r="Y13" s="8">
        <v>-158064</v>
      </c>
      <c r="Z13" s="2">
        <v>-13.17</v>
      </c>
      <c r="AA13" s="6">
        <v>1200437</v>
      </c>
    </row>
    <row r="14" spans="1:27" ht="12.75">
      <c r="A14" s="23" t="s">
        <v>39</v>
      </c>
      <c r="B14" s="29"/>
      <c r="C14" s="6">
        <v>1820125</v>
      </c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4281672</v>
      </c>
      <c r="D15" s="6"/>
      <c r="E15" s="7">
        <v>4751369</v>
      </c>
      <c r="F15" s="8">
        <v>4720834</v>
      </c>
      <c r="G15" s="8">
        <v>144552</v>
      </c>
      <c r="H15" s="8">
        <v>972415</v>
      </c>
      <c r="I15" s="8">
        <v>730786</v>
      </c>
      <c r="J15" s="8">
        <v>1847753</v>
      </c>
      <c r="K15" s="8">
        <v>4650</v>
      </c>
      <c r="L15" s="8">
        <v>5300</v>
      </c>
      <c r="M15" s="8">
        <v>21350</v>
      </c>
      <c r="N15" s="8">
        <v>31300</v>
      </c>
      <c r="O15" s="8">
        <v>700859</v>
      </c>
      <c r="P15" s="8">
        <v>2450</v>
      </c>
      <c r="Q15" s="8">
        <v>12800</v>
      </c>
      <c r="R15" s="8">
        <v>716109</v>
      </c>
      <c r="S15" s="8">
        <v>12000</v>
      </c>
      <c r="T15" s="8"/>
      <c r="U15" s="8">
        <v>400</v>
      </c>
      <c r="V15" s="8">
        <v>12400</v>
      </c>
      <c r="W15" s="8">
        <v>2607562</v>
      </c>
      <c r="X15" s="8">
        <v>4720834</v>
      </c>
      <c r="Y15" s="8">
        <v>-2113272</v>
      </c>
      <c r="Z15" s="2">
        <v>-44.76</v>
      </c>
      <c r="AA15" s="6">
        <v>4720834</v>
      </c>
    </row>
    <row r="16" spans="1:27" ht="12.75">
      <c r="A16" s="23" t="s">
        <v>41</v>
      </c>
      <c r="B16" s="29"/>
      <c r="C16" s="6"/>
      <c r="D16" s="6"/>
      <c r="E16" s="7">
        <v>7065504</v>
      </c>
      <c r="F16" s="8">
        <v>7065504</v>
      </c>
      <c r="G16" s="8"/>
      <c r="H16" s="8"/>
      <c r="I16" s="8"/>
      <c r="J16" s="8"/>
      <c r="K16" s="8">
        <v>575798</v>
      </c>
      <c r="L16" s="8">
        <v>977638</v>
      </c>
      <c r="M16" s="8">
        <v>667783</v>
      </c>
      <c r="N16" s="8">
        <v>2221219</v>
      </c>
      <c r="O16" s="8">
        <v>826753</v>
      </c>
      <c r="P16" s="8">
        <v>957727</v>
      </c>
      <c r="Q16" s="8">
        <v>797101</v>
      </c>
      <c r="R16" s="8">
        <v>2581581</v>
      </c>
      <c r="S16" s="8"/>
      <c r="T16" s="8">
        <v>687271</v>
      </c>
      <c r="U16" s="8">
        <v>347308</v>
      </c>
      <c r="V16" s="8">
        <v>1034579</v>
      </c>
      <c r="W16" s="8">
        <v>5837379</v>
      </c>
      <c r="X16" s="8">
        <v>7065504</v>
      </c>
      <c r="Y16" s="8">
        <v>-1228125</v>
      </c>
      <c r="Z16" s="2">
        <v>-17.38</v>
      </c>
      <c r="AA16" s="6">
        <v>7065504</v>
      </c>
    </row>
    <row r="17" spans="1:27" ht="12.75">
      <c r="A17" s="23" t="s">
        <v>42</v>
      </c>
      <c r="B17" s="29"/>
      <c r="C17" s="6">
        <v>660534</v>
      </c>
      <c r="D17" s="6"/>
      <c r="E17" s="7">
        <v>2478480</v>
      </c>
      <c r="F17" s="8">
        <v>664705</v>
      </c>
      <c r="G17" s="8"/>
      <c r="H17" s="8"/>
      <c r="I17" s="8"/>
      <c r="J17" s="8"/>
      <c r="K17" s="8"/>
      <c r="L17" s="8"/>
      <c r="M17" s="8"/>
      <c r="N17" s="8"/>
      <c r="O17" s="8">
        <v>310020</v>
      </c>
      <c r="P17" s="8"/>
      <c r="Q17" s="8"/>
      <c r="R17" s="8">
        <v>310020</v>
      </c>
      <c r="S17" s="8"/>
      <c r="T17" s="8"/>
      <c r="U17" s="8"/>
      <c r="V17" s="8"/>
      <c r="W17" s="8">
        <v>310020</v>
      </c>
      <c r="X17" s="8">
        <v>664705</v>
      </c>
      <c r="Y17" s="8">
        <v>-354685</v>
      </c>
      <c r="Z17" s="2">
        <v>-53.36</v>
      </c>
      <c r="AA17" s="6">
        <v>664705</v>
      </c>
    </row>
    <row r="18" spans="1:27" ht="12.75">
      <c r="A18" s="23" t="s">
        <v>43</v>
      </c>
      <c r="B18" s="29"/>
      <c r="C18" s="6">
        <v>134056602</v>
      </c>
      <c r="D18" s="6"/>
      <c r="E18" s="7">
        <v>147905550</v>
      </c>
      <c r="F18" s="8">
        <v>148263550</v>
      </c>
      <c r="G18" s="8">
        <v>59408000</v>
      </c>
      <c r="H18" s="8"/>
      <c r="I18" s="8">
        <v>1598238</v>
      </c>
      <c r="J18" s="8">
        <v>61006238</v>
      </c>
      <c r="K18" s="8"/>
      <c r="L18" s="8"/>
      <c r="M18" s="8">
        <v>48034547</v>
      </c>
      <c r="N18" s="8">
        <v>48034547</v>
      </c>
      <c r="O18" s="8"/>
      <c r="P18" s="8"/>
      <c r="Q18" s="8">
        <v>36803060</v>
      </c>
      <c r="R18" s="8">
        <v>36803060</v>
      </c>
      <c r="S18" s="8"/>
      <c r="T18" s="8"/>
      <c r="U18" s="8"/>
      <c r="V18" s="8"/>
      <c r="W18" s="8">
        <v>145843845</v>
      </c>
      <c r="X18" s="8">
        <v>148263550</v>
      </c>
      <c r="Y18" s="8">
        <v>-2419705</v>
      </c>
      <c r="Z18" s="2">
        <v>-1.63</v>
      </c>
      <c r="AA18" s="6">
        <v>148263550</v>
      </c>
    </row>
    <row r="19" spans="1:27" ht="12.75">
      <c r="A19" s="23" t="s">
        <v>44</v>
      </c>
      <c r="B19" s="29"/>
      <c r="C19" s="6">
        <v>319060</v>
      </c>
      <c r="D19" s="6"/>
      <c r="E19" s="7">
        <v>34711332</v>
      </c>
      <c r="F19" s="26">
        <v>28164290</v>
      </c>
      <c r="G19" s="26">
        <v>723790</v>
      </c>
      <c r="H19" s="26">
        <v>12413</v>
      </c>
      <c r="I19" s="26">
        <v>63271</v>
      </c>
      <c r="J19" s="26">
        <v>799474</v>
      </c>
      <c r="K19" s="26">
        <v>20497</v>
      </c>
      <c r="L19" s="26">
        <v>7393</v>
      </c>
      <c r="M19" s="26">
        <v>8649</v>
      </c>
      <c r="N19" s="26">
        <v>36539</v>
      </c>
      <c r="O19" s="26">
        <v>3677</v>
      </c>
      <c r="P19" s="26">
        <v>30582</v>
      </c>
      <c r="Q19" s="26">
        <v>8564</v>
      </c>
      <c r="R19" s="26">
        <v>42823</v>
      </c>
      <c r="S19" s="26">
        <v>4937</v>
      </c>
      <c r="T19" s="26">
        <v>5721</v>
      </c>
      <c r="U19" s="26">
        <v>54088</v>
      </c>
      <c r="V19" s="26">
        <v>64746</v>
      </c>
      <c r="W19" s="26">
        <v>943582</v>
      </c>
      <c r="X19" s="26">
        <v>28164290</v>
      </c>
      <c r="Y19" s="26">
        <v>-27220708</v>
      </c>
      <c r="Z19" s="27">
        <v>-96.65</v>
      </c>
      <c r="AA19" s="28">
        <v>28164290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166925749</v>
      </c>
      <c r="D21" s="33">
        <f t="shared" si="0"/>
        <v>0</v>
      </c>
      <c r="E21" s="34">
        <f t="shared" si="0"/>
        <v>227596373</v>
      </c>
      <c r="F21" s="35">
        <f t="shared" si="0"/>
        <v>223796176</v>
      </c>
      <c r="G21" s="35">
        <f t="shared" si="0"/>
        <v>63091756</v>
      </c>
      <c r="H21" s="35">
        <f t="shared" si="0"/>
        <v>3584416</v>
      </c>
      <c r="I21" s="35">
        <f t="shared" si="0"/>
        <v>5761422</v>
      </c>
      <c r="J21" s="35">
        <f t="shared" si="0"/>
        <v>72437594</v>
      </c>
      <c r="K21" s="35">
        <f t="shared" si="0"/>
        <v>3485277</v>
      </c>
      <c r="L21" s="35">
        <f t="shared" si="0"/>
        <v>3936867</v>
      </c>
      <c r="M21" s="35">
        <f t="shared" si="0"/>
        <v>51560292</v>
      </c>
      <c r="N21" s="35">
        <f t="shared" si="0"/>
        <v>58982436</v>
      </c>
      <c r="O21" s="35">
        <f t="shared" si="0"/>
        <v>3793760</v>
      </c>
      <c r="P21" s="35">
        <f t="shared" si="0"/>
        <v>3831100</v>
      </c>
      <c r="Q21" s="35">
        <f t="shared" si="0"/>
        <v>40520877</v>
      </c>
      <c r="R21" s="35">
        <f t="shared" si="0"/>
        <v>48145737</v>
      </c>
      <c r="S21" s="35">
        <f t="shared" si="0"/>
        <v>2911840</v>
      </c>
      <c r="T21" s="35">
        <f t="shared" si="0"/>
        <v>3616886</v>
      </c>
      <c r="U21" s="35">
        <f t="shared" si="0"/>
        <v>3423711</v>
      </c>
      <c r="V21" s="35">
        <f t="shared" si="0"/>
        <v>9952437</v>
      </c>
      <c r="W21" s="35">
        <f t="shared" si="0"/>
        <v>189518204</v>
      </c>
      <c r="X21" s="35">
        <f t="shared" si="0"/>
        <v>223796176</v>
      </c>
      <c r="Y21" s="35">
        <f t="shared" si="0"/>
        <v>-34277972</v>
      </c>
      <c r="Z21" s="36">
        <f>+IF(X21&lt;&gt;0,+(Y21/X21)*100,0)</f>
        <v>-15.31660308619393</v>
      </c>
      <c r="AA21" s="33">
        <f>SUM(AA5:AA20)</f>
        <v>223796176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78988929</v>
      </c>
      <c r="D24" s="6"/>
      <c r="E24" s="7">
        <v>93985993</v>
      </c>
      <c r="F24" s="8">
        <v>91393205</v>
      </c>
      <c r="G24" s="8">
        <v>6662309</v>
      </c>
      <c r="H24" s="8">
        <v>6760730</v>
      </c>
      <c r="I24" s="8">
        <v>7063845</v>
      </c>
      <c r="J24" s="8">
        <v>20486884</v>
      </c>
      <c r="K24" s="8">
        <v>7012669</v>
      </c>
      <c r="L24" s="8">
        <v>6555519</v>
      </c>
      <c r="M24" s="8">
        <v>8067026</v>
      </c>
      <c r="N24" s="8">
        <v>21635214</v>
      </c>
      <c r="O24" s="8">
        <v>7035423</v>
      </c>
      <c r="P24" s="8">
        <v>6841001</v>
      </c>
      <c r="Q24" s="8">
        <v>6668664</v>
      </c>
      <c r="R24" s="8">
        <v>20545088</v>
      </c>
      <c r="S24" s="8">
        <v>7198861</v>
      </c>
      <c r="T24" s="8">
        <v>6518628</v>
      </c>
      <c r="U24" s="8">
        <v>7322638</v>
      </c>
      <c r="V24" s="8">
        <v>21040127</v>
      </c>
      <c r="W24" s="8">
        <v>83707313</v>
      </c>
      <c r="X24" s="8">
        <v>91393205</v>
      </c>
      <c r="Y24" s="8">
        <v>-7685892</v>
      </c>
      <c r="Z24" s="2">
        <v>-8.41</v>
      </c>
      <c r="AA24" s="6">
        <v>91393205</v>
      </c>
    </row>
    <row r="25" spans="1:27" ht="12.75">
      <c r="A25" s="25" t="s">
        <v>49</v>
      </c>
      <c r="B25" s="24"/>
      <c r="C25" s="6">
        <v>12328370</v>
      </c>
      <c r="D25" s="6"/>
      <c r="E25" s="7">
        <v>14127295</v>
      </c>
      <c r="F25" s="8">
        <v>14127295</v>
      </c>
      <c r="G25" s="8">
        <v>1027713</v>
      </c>
      <c r="H25" s="8">
        <v>1040083</v>
      </c>
      <c r="I25" s="8">
        <v>1038537</v>
      </c>
      <c r="J25" s="8">
        <v>3106333</v>
      </c>
      <c r="K25" s="8">
        <v>1032398</v>
      </c>
      <c r="L25" s="8">
        <v>1032898</v>
      </c>
      <c r="M25" s="8">
        <v>1032898</v>
      </c>
      <c r="N25" s="8">
        <v>3098194</v>
      </c>
      <c r="O25" s="8">
        <v>1032898</v>
      </c>
      <c r="P25" s="8">
        <v>1033759</v>
      </c>
      <c r="Q25" s="8">
        <v>1033898</v>
      </c>
      <c r="R25" s="8">
        <v>3100555</v>
      </c>
      <c r="S25" s="8">
        <v>1043498</v>
      </c>
      <c r="T25" s="8">
        <v>1043498</v>
      </c>
      <c r="U25" s="8">
        <v>1487547</v>
      </c>
      <c r="V25" s="8">
        <v>3574543</v>
      </c>
      <c r="W25" s="8">
        <v>12879625</v>
      </c>
      <c r="X25" s="8">
        <v>14127295</v>
      </c>
      <c r="Y25" s="8">
        <v>-1247670</v>
      </c>
      <c r="Z25" s="2">
        <v>-8.83</v>
      </c>
      <c r="AA25" s="6">
        <v>14127295</v>
      </c>
    </row>
    <row r="26" spans="1:27" ht="12.75">
      <c r="A26" s="25" t="s">
        <v>50</v>
      </c>
      <c r="B26" s="24"/>
      <c r="C26" s="6">
        <v>4494247</v>
      </c>
      <c r="D26" s="6"/>
      <c r="E26" s="7">
        <v>5837102</v>
      </c>
      <c r="F26" s="8">
        <v>6800000</v>
      </c>
      <c r="G26" s="8"/>
      <c r="H26" s="8"/>
      <c r="I26" s="8">
        <v>185362</v>
      </c>
      <c r="J26" s="8">
        <v>185362</v>
      </c>
      <c r="K26" s="8"/>
      <c r="L26" s="8"/>
      <c r="M26" s="8">
        <v>3123785</v>
      </c>
      <c r="N26" s="8">
        <v>3123785</v>
      </c>
      <c r="O26" s="8"/>
      <c r="P26" s="8"/>
      <c r="Q26" s="8">
        <v>1561892</v>
      </c>
      <c r="R26" s="8">
        <v>1561892</v>
      </c>
      <c r="S26" s="8"/>
      <c r="T26" s="8">
        <v>438871</v>
      </c>
      <c r="U26" s="8"/>
      <c r="V26" s="8">
        <v>438871</v>
      </c>
      <c r="W26" s="8">
        <v>5309910</v>
      </c>
      <c r="X26" s="8">
        <v>6800000</v>
      </c>
      <c r="Y26" s="8">
        <v>-1490090</v>
      </c>
      <c r="Z26" s="2">
        <v>-21.91</v>
      </c>
      <c r="AA26" s="6">
        <v>6800000</v>
      </c>
    </row>
    <row r="27" spans="1:27" ht="12.75">
      <c r="A27" s="25" t="s">
        <v>51</v>
      </c>
      <c r="B27" s="24"/>
      <c r="C27" s="6">
        <v>12277162</v>
      </c>
      <c r="D27" s="6"/>
      <c r="E27" s="7">
        <v>8659942</v>
      </c>
      <c r="F27" s="8">
        <v>16637211</v>
      </c>
      <c r="G27" s="8">
        <v>1878949</v>
      </c>
      <c r="H27" s="8">
        <v>1874930</v>
      </c>
      <c r="I27" s="8">
        <v>525221</v>
      </c>
      <c r="J27" s="8">
        <v>4279100</v>
      </c>
      <c r="K27" s="8"/>
      <c r="L27" s="8"/>
      <c r="M27" s="8">
        <v>3753877</v>
      </c>
      <c r="N27" s="8">
        <v>3753877</v>
      </c>
      <c r="O27" s="8"/>
      <c r="P27" s="8">
        <v>4865069</v>
      </c>
      <c r="Q27" s="8">
        <v>-1412638</v>
      </c>
      <c r="R27" s="8">
        <v>3452431</v>
      </c>
      <c r="S27" s="8"/>
      <c r="T27" s="8">
        <v>1031311</v>
      </c>
      <c r="U27" s="8"/>
      <c r="V27" s="8">
        <v>1031311</v>
      </c>
      <c r="W27" s="8">
        <v>12516719</v>
      </c>
      <c r="X27" s="8">
        <v>16637211</v>
      </c>
      <c r="Y27" s="8">
        <v>-4120492</v>
      </c>
      <c r="Z27" s="2">
        <v>-24.77</v>
      </c>
      <c r="AA27" s="6">
        <v>16637211</v>
      </c>
    </row>
    <row r="28" spans="1:27" ht="12.75">
      <c r="A28" s="25" t="s">
        <v>52</v>
      </c>
      <c r="B28" s="24"/>
      <c r="C28" s="6">
        <v>1154598</v>
      </c>
      <c r="D28" s="6"/>
      <c r="E28" s="7">
        <v>1255286</v>
      </c>
      <c r="F28" s="8">
        <v>1255286</v>
      </c>
      <c r="G28" s="8">
        <v>1304</v>
      </c>
      <c r="H28" s="8">
        <v>57</v>
      </c>
      <c r="I28" s="8">
        <v>2569</v>
      </c>
      <c r="J28" s="8">
        <v>3930</v>
      </c>
      <c r="K28" s="8">
        <v>1436</v>
      </c>
      <c r="L28" s="8">
        <v>1217</v>
      </c>
      <c r="M28" s="8">
        <v>1251</v>
      </c>
      <c r="N28" s="8">
        <v>3904</v>
      </c>
      <c r="O28" s="8">
        <v>396</v>
      </c>
      <c r="P28" s="8"/>
      <c r="Q28" s="8">
        <v>94743</v>
      </c>
      <c r="R28" s="8">
        <v>95139</v>
      </c>
      <c r="S28" s="8">
        <v>1263</v>
      </c>
      <c r="T28" s="8">
        <v>325</v>
      </c>
      <c r="U28" s="8">
        <v>418</v>
      </c>
      <c r="V28" s="8">
        <v>2006</v>
      </c>
      <c r="W28" s="8">
        <v>104979</v>
      </c>
      <c r="X28" s="8">
        <v>1255286</v>
      </c>
      <c r="Y28" s="8">
        <v>-1150307</v>
      </c>
      <c r="Z28" s="2">
        <v>-91.64</v>
      </c>
      <c r="AA28" s="6">
        <v>1255286</v>
      </c>
    </row>
    <row r="29" spans="1:27" ht="12.75">
      <c r="A29" s="25" t="s">
        <v>53</v>
      </c>
      <c r="B29" s="24"/>
      <c r="C29" s="6">
        <v>9419063</v>
      </c>
      <c r="D29" s="6"/>
      <c r="E29" s="7">
        <v>8268000</v>
      </c>
      <c r="F29" s="8">
        <v>10268000</v>
      </c>
      <c r="G29" s="8">
        <v>1193423</v>
      </c>
      <c r="H29" s="8">
        <v>2277489</v>
      </c>
      <c r="I29" s="8">
        <v>1008969</v>
      </c>
      <c r="J29" s="8">
        <v>4479881</v>
      </c>
      <c r="K29" s="8">
        <v>1004490</v>
      </c>
      <c r="L29" s="8">
        <v>749754</v>
      </c>
      <c r="M29" s="8">
        <v>920436</v>
      </c>
      <c r="N29" s="8">
        <v>2674680</v>
      </c>
      <c r="O29" s="8">
        <v>327497</v>
      </c>
      <c r="P29" s="8">
        <v>493325</v>
      </c>
      <c r="Q29" s="8">
        <v>824634</v>
      </c>
      <c r="R29" s="8">
        <v>1645456</v>
      </c>
      <c r="S29" s="8">
        <v>851258</v>
      </c>
      <c r="T29" s="8">
        <v>1131709</v>
      </c>
      <c r="U29" s="8">
        <v>1084794</v>
      </c>
      <c r="V29" s="8">
        <v>3067761</v>
      </c>
      <c r="W29" s="8">
        <v>11867778</v>
      </c>
      <c r="X29" s="8">
        <v>10268000</v>
      </c>
      <c r="Y29" s="8">
        <v>1599778</v>
      </c>
      <c r="Z29" s="2">
        <v>15.58</v>
      </c>
      <c r="AA29" s="6">
        <v>10268000</v>
      </c>
    </row>
    <row r="30" spans="1:27" ht="12.75">
      <c r="A30" s="25" t="s">
        <v>54</v>
      </c>
      <c r="B30" s="24"/>
      <c r="C30" s="6">
        <v>4463010</v>
      </c>
      <c r="D30" s="6"/>
      <c r="E30" s="7">
        <v>4858679</v>
      </c>
      <c r="F30" s="8">
        <v>5247045</v>
      </c>
      <c r="G30" s="8">
        <v>244847</v>
      </c>
      <c r="H30" s="8">
        <v>28299</v>
      </c>
      <c r="I30" s="8">
        <v>556178</v>
      </c>
      <c r="J30" s="8">
        <v>829324</v>
      </c>
      <c r="K30" s="8">
        <v>724278</v>
      </c>
      <c r="L30" s="8">
        <v>288019</v>
      </c>
      <c r="M30" s="8">
        <v>424454</v>
      </c>
      <c r="N30" s="8">
        <v>1436751</v>
      </c>
      <c r="O30" s="8">
        <v>253741</v>
      </c>
      <c r="P30" s="8">
        <v>96206</v>
      </c>
      <c r="Q30" s="8">
        <v>563396</v>
      </c>
      <c r="R30" s="8">
        <v>913343</v>
      </c>
      <c r="S30" s="8">
        <v>330003</v>
      </c>
      <c r="T30" s="8">
        <v>101776</v>
      </c>
      <c r="U30" s="8">
        <v>144980</v>
      </c>
      <c r="V30" s="8">
        <v>576759</v>
      </c>
      <c r="W30" s="8">
        <v>3756177</v>
      </c>
      <c r="X30" s="8">
        <v>5247045</v>
      </c>
      <c r="Y30" s="8">
        <v>-1490868</v>
      </c>
      <c r="Z30" s="2">
        <v>-28.41</v>
      </c>
      <c r="AA30" s="6">
        <v>5247045</v>
      </c>
    </row>
    <row r="31" spans="1:27" ht="12.75">
      <c r="A31" s="25" t="s">
        <v>55</v>
      </c>
      <c r="B31" s="24"/>
      <c r="C31" s="6">
        <v>27322893</v>
      </c>
      <c r="D31" s="6"/>
      <c r="E31" s="7">
        <v>34663701</v>
      </c>
      <c r="F31" s="8">
        <v>32156669</v>
      </c>
      <c r="G31" s="8">
        <v>877087</v>
      </c>
      <c r="H31" s="8">
        <v>1505416</v>
      </c>
      <c r="I31" s="8">
        <v>1714783</v>
      </c>
      <c r="J31" s="8">
        <v>4097286</v>
      </c>
      <c r="K31" s="8">
        <v>3568427</v>
      </c>
      <c r="L31" s="8">
        <v>2243131</v>
      </c>
      <c r="M31" s="8">
        <v>2721892</v>
      </c>
      <c r="N31" s="8">
        <v>8533450</v>
      </c>
      <c r="O31" s="8">
        <v>2295084</v>
      </c>
      <c r="P31" s="8">
        <v>1441497</v>
      </c>
      <c r="Q31" s="8">
        <v>2311902</v>
      </c>
      <c r="R31" s="8">
        <v>6048483</v>
      </c>
      <c r="S31" s="8">
        <v>1874805</v>
      </c>
      <c r="T31" s="8">
        <v>1181745</v>
      </c>
      <c r="U31" s="8">
        <v>2817033</v>
      </c>
      <c r="V31" s="8">
        <v>5873583</v>
      </c>
      <c r="W31" s="8">
        <v>24552802</v>
      </c>
      <c r="X31" s="8">
        <v>32156669</v>
      </c>
      <c r="Y31" s="8">
        <v>-7603867</v>
      </c>
      <c r="Z31" s="2">
        <v>-23.65</v>
      </c>
      <c r="AA31" s="6">
        <v>32156669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42196191</v>
      </c>
      <c r="D33" s="6"/>
      <c r="E33" s="7">
        <v>33892564</v>
      </c>
      <c r="F33" s="8">
        <v>34726184</v>
      </c>
      <c r="G33" s="8">
        <v>984462</v>
      </c>
      <c r="H33" s="8">
        <v>3252627</v>
      </c>
      <c r="I33" s="8">
        <v>2021710</v>
      </c>
      <c r="J33" s="8">
        <v>6258799</v>
      </c>
      <c r="K33" s="8">
        <v>3554450</v>
      </c>
      <c r="L33" s="8">
        <v>3899796</v>
      </c>
      <c r="M33" s="8">
        <v>3229059</v>
      </c>
      <c r="N33" s="8">
        <v>10683305</v>
      </c>
      <c r="O33" s="8">
        <v>2158868</v>
      </c>
      <c r="P33" s="8">
        <v>1933395</v>
      </c>
      <c r="Q33" s="8">
        <v>1981796</v>
      </c>
      <c r="R33" s="8">
        <v>6074059</v>
      </c>
      <c r="S33" s="8">
        <v>1114046</v>
      </c>
      <c r="T33" s="8">
        <v>688560</v>
      </c>
      <c r="U33" s="8">
        <v>1908725</v>
      </c>
      <c r="V33" s="8">
        <v>3711331</v>
      </c>
      <c r="W33" s="8">
        <v>26727494</v>
      </c>
      <c r="X33" s="8">
        <v>34726184</v>
      </c>
      <c r="Y33" s="8">
        <v>-7998690</v>
      </c>
      <c r="Z33" s="2">
        <v>-23.03</v>
      </c>
      <c r="AA33" s="6">
        <v>34726184</v>
      </c>
    </row>
    <row r="34" spans="1:27" ht="12.75">
      <c r="A34" s="23" t="s">
        <v>57</v>
      </c>
      <c r="B34" s="29"/>
      <c r="C34" s="6">
        <v>1550538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194195001</v>
      </c>
      <c r="D35" s="33">
        <f>SUM(D24:D34)</f>
        <v>0</v>
      </c>
      <c r="E35" s="34">
        <f t="shared" si="1"/>
        <v>205548562</v>
      </c>
      <c r="F35" s="35">
        <f t="shared" si="1"/>
        <v>212610895</v>
      </c>
      <c r="G35" s="35">
        <f t="shared" si="1"/>
        <v>12870094</v>
      </c>
      <c r="H35" s="35">
        <f t="shared" si="1"/>
        <v>16739631</v>
      </c>
      <c r="I35" s="35">
        <f t="shared" si="1"/>
        <v>14117174</v>
      </c>
      <c r="J35" s="35">
        <f t="shared" si="1"/>
        <v>43726899</v>
      </c>
      <c r="K35" s="35">
        <f t="shared" si="1"/>
        <v>16898148</v>
      </c>
      <c r="L35" s="35">
        <f t="shared" si="1"/>
        <v>14770334</v>
      </c>
      <c r="M35" s="35">
        <f t="shared" si="1"/>
        <v>23274678</v>
      </c>
      <c r="N35" s="35">
        <f t="shared" si="1"/>
        <v>54943160</v>
      </c>
      <c r="O35" s="35">
        <f t="shared" si="1"/>
        <v>13103907</v>
      </c>
      <c r="P35" s="35">
        <f t="shared" si="1"/>
        <v>16704252</v>
      </c>
      <c r="Q35" s="35">
        <f t="shared" si="1"/>
        <v>13628287</v>
      </c>
      <c r="R35" s="35">
        <f t="shared" si="1"/>
        <v>43436446</v>
      </c>
      <c r="S35" s="35">
        <f t="shared" si="1"/>
        <v>12413734</v>
      </c>
      <c r="T35" s="35">
        <f t="shared" si="1"/>
        <v>12136423</v>
      </c>
      <c r="U35" s="35">
        <f t="shared" si="1"/>
        <v>14766135</v>
      </c>
      <c r="V35" s="35">
        <f t="shared" si="1"/>
        <v>39316292</v>
      </c>
      <c r="W35" s="35">
        <f t="shared" si="1"/>
        <v>181422797</v>
      </c>
      <c r="X35" s="35">
        <f t="shared" si="1"/>
        <v>212610895</v>
      </c>
      <c r="Y35" s="35">
        <f t="shared" si="1"/>
        <v>-31188098</v>
      </c>
      <c r="Z35" s="36">
        <f>+IF(X35&lt;&gt;0,+(Y35/X35)*100,0)</f>
        <v>-14.66909680240046</v>
      </c>
      <c r="AA35" s="33">
        <f>SUM(AA24:AA34)</f>
        <v>212610895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-27269252</v>
      </c>
      <c r="D37" s="46">
        <f>+D21-D35</f>
        <v>0</v>
      </c>
      <c r="E37" s="47">
        <f t="shared" si="2"/>
        <v>22047811</v>
      </c>
      <c r="F37" s="48">
        <f t="shared" si="2"/>
        <v>11185281</v>
      </c>
      <c r="G37" s="48">
        <f t="shared" si="2"/>
        <v>50221662</v>
      </c>
      <c r="H37" s="48">
        <f t="shared" si="2"/>
        <v>-13155215</v>
      </c>
      <c r="I37" s="48">
        <f t="shared" si="2"/>
        <v>-8355752</v>
      </c>
      <c r="J37" s="48">
        <f t="shared" si="2"/>
        <v>28710695</v>
      </c>
      <c r="K37" s="48">
        <f t="shared" si="2"/>
        <v>-13412871</v>
      </c>
      <c r="L37" s="48">
        <f t="shared" si="2"/>
        <v>-10833467</v>
      </c>
      <c r="M37" s="48">
        <f t="shared" si="2"/>
        <v>28285614</v>
      </c>
      <c r="N37" s="48">
        <f t="shared" si="2"/>
        <v>4039276</v>
      </c>
      <c r="O37" s="48">
        <f t="shared" si="2"/>
        <v>-9310147</v>
      </c>
      <c r="P37" s="48">
        <f t="shared" si="2"/>
        <v>-12873152</v>
      </c>
      <c r="Q37" s="48">
        <f t="shared" si="2"/>
        <v>26892590</v>
      </c>
      <c r="R37" s="48">
        <f t="shared" si="2"/>
        <v>4709291</v>
      </c>
      <c r="S37" s="48">
        <f t="shared" si="2"/>
        <v>-9501894</v>
      </c>
      <c r="T37" s="48">
        <f t="shared" si="2"/>
        <v>-8519537</v>
      </c>
      <c r="U37" s="48">
        <f t="shared" si="2"/>
        <v>-11342424</v>
      </c>
      <c r="V37" s="48">
        <f t="shared" si="2"/>
        <v>-29363855</v>
      </c>
      <c r="W37" s="48">
        <f t="shared" si="2"/>
        <v>8095407</v>
      </c>
      <c r="X37" s="48">
        <f>IF(F21=F35,0,X21-X35)</f>
        <v>11185281</v>
      </c>
      <c r="Y37" s="48">
        <f t="shared" si="2"/>
        <v>-3089874</v>
      </c>
      <c r="Z37" s="49">
        <f>+IF(X37&lt;&gt;0,+(Y37/X37)*100,0)</f>
        <v>-27.62446468711872</v>
      </c>
      <c r="AA37" s="46">
        <f>+AA21-AA35</f>
        <v>11185281</v>
      </c>
    </row>
    <row r="38" spans="1:27" ht="22.5" customHeight="1">
      <c r="A38" s="50" t="s">
        <v>60</v>
      </c>
      <c r="B38" s="29"/>
      <c r="C38" s="6">
        <v>43126493</v>
      </c>
      <c r="D38" s="6"/>
      <c r="E38" s="7">
        <v>33393460</v>
      </c>
      <c r="F38" s="8">
        <v>35009503</v>
      </c>
      <c r="G38" s="8"/>
      <c r="H38" s="8"/>
      <c r="I38" s="8">
        <v>14322477</v>
      </c>
      <c r="J38" s="8">
        <v>14322477</v>
      </c>
      <c r="K38" s="8"/>
      <c r="L38" s="8"/>
      <c r="M38" s="8">
        <v>16715990</v>
      </c>
      <c r="N38" s="8">
        <v>16715990</v>
      </c>
      <c r="O38" s="8"/>
      <c r="P38" s="8"/>
      <c r="Q38" s="8">
        <v>1212468</v>
      </c>
      <c r="R38" s="8">
        <v>1212468</v>
      </c>
      <c r="S38" s="8"/>
      <c r="T38" s="8"/>
      <c r="U38" s="8"/>
      <c r="V38" s="8"/>
      <c r="W38" s="8">
        <v>32250935</v>
      </c>
      <c r="X38" s="8">
        <v>35009503</v>
      </c>
      <c r="Y38" s="8">
        <v>-2758568</v>
      </c>
      <c r="Z38" s="2">
        <v>-7.88</v>
      </c>
      <c r="AA38" s="6">
        <v>35009503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15857241</v>
      </c>
      <c r="D41" s="56">
        <f>SUM(D37:D40)</f>
        <v>0</v>
      </c>
      <c r="E41" s="57">
        <f t="shared" si="3"/>
        <v>55441271</v>
      </c>
      <c r="F41" s="58">
        <f t="shared" si="3"/>
        <v>46194784</v>
      </c>
      <c r="G41" s="58">
        <f t="shared" si="3"/>
        <v>50221662</v>
      </c>
      <c r="H41" s="58">
        <f t="shared" si="3"/>
        <v>-13155215</v>
      </c>
      <c r="I41" s="58">
        <f t="shared" si="3"/>
        <v>5966725</v>
      </c>
      <c r="J41" s="58">
        <f t="shared" si="3"/>
        <v>43033172</v>
      </c>
      <c r="K41" s="58">
        <f t="shared" si="3"/>
        <v>-13412871</v>
      </c>
      <c r="L41" s="58">
        <f t="shared" si="3"/>
        <v>-10833467</v>
      </c>
      <c r="M41" s="58">
        <f t="shared" si="3"/>
        <v>45001604</v>
      </c>
      <c r="N41" s="58">
        <f t="shared" si="3"/>
        <v>20755266</v>
      </c>
      <c r="O41" s="58">
        <f t="shared" si="3"/>
        <v>-9310147</v>
      </c>
      <c r="P41" s="58">
        <f t="shared" si="3"/>
        <v>-12873152</v>
      </c>
      <c r="Q41" s="58">
        <f t="shared" si="3"/>
        <v>28105058</v>
      </c>
      <c r="R41" s="58">
        <f t="shared" si="3"/>
        <v>5921759</v>
      </c>
      <c r="S41" s="58">
        <f t="shared" si="3"/>
        <v>-9501894</v>
      </c>
      <c r="T41" s="58">
        <f t="shared" si="3"/>
        <v>-8519537</v>
      </c>
      <c r="U41" s="58">
        <f t="shared" si="3"/>
        <v>-11342424</v>
      </c>
      <c r="V41" s="58">
        <f t="shared" si="3"/>
        <v>-29363855</v>
      </c>
      <c r="W41" s="58">
        <f t="shared" si="3"/>
        <v>40346342</v>
      </c>
      <c r="X41" s="58">
        <f t="shared" si="3"/>
        <v>46194784</v>
      </c>
      <c r="Y41" s="58">
        <f t="shared" si="3"/>
        <v>-5848442</v>
      </c>
      <c r="Z41" s="59">
        <f>+IF(X41&lt;&gt;0,+(Y41/X41)*100,0)</f>
        <v>-12.660394732011301</v>
      </c>
      <c r="AA41" s="56">
        <f>SUM(AA37:AA40)</f>
        <v>46194784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15857241</v>
      </c>
      <c r="D43" s="64">
        <f>+D41-D42</f>
        <v>0</v>
      </c>
      <c r="E43" s="65">
        <f t="shared" si="4"/>
        <v>55441271</v>
      </c>
      <c r="F43" s="66">
        <f t="shared" si="4"/>
        <v>46194784</v>
      </c>
      <c r="G43" s="66">
        <f t="shared" si="4"/>
        <v>50221662</v>
      </c>
      <c r="H43" s="66">
        <f t="shared" si="4"/>
        <v>-13155215</v>
      </c>
      <c r="I43" s="66">
        <f t="shared" si="4"/>
        <v>5966725</v>
      </c>
      <c r="J43" s="66">
        <f t="shared" si="4"/>
        <v>43033172</v>
      </c>
      <c r="K43" s="66">
        <f t="shared" si="4"/>
        <v>-13412871</v>
      </c>
      <c r="L43" s="66">
        <f t="shared" si="4"/>
        <v>-10833467</v>
      </c>
      <c r="M43" s="66">
        <f t="shared" si="4"/>
        <v>45001604</v>
      </c>
      <c r="N43" s="66">
        <f t="shared" si="4"/>
        <v>20755266</v>
      </c>
      <c r="O43" s="66">
        <f t="shared" si="4"/>
        <v>-9310147</v>
      </c>
      <c r="P43" s="66">
        <f t="shared" si="4"/>
        <v>-12873152</v>
      </c>
      <c r="Q43" s="66">
        <f t="shared" si="4"/>
        <v>28105058</v>
      </c>
      <c r="R43" s="66">
        <f t="shared" si="4"/>
        <v>5921759</v>
      </c>
      <c r="S43" s="66">
        <f t="shared" si="4"/>
        <v>-9501894</v>
      </c>
      <c r="T43" s="66">
        <f t="shared" si="4"/>
        <v>-8519537</v>
      </c>
      <c r="U43" s="66">
        <f t="shared" si="4"/>
        <v>-11342424</v>
      </c>
      <c r="V43" s="66">
        <f t="shared" si="4"/>
        <v>-29363855</v>
      </c>
      <c r="W43" s="66">
        <f t="shared" si="4"/>
        <v>40346342</v>
      </c>
      <c r="X43" s="66">
        <f t="shared" si="4"/>
        <v>46194784</v>
      </c>
      <c r="Y43" s="66">
        <f t="shared" si="4"/>
        <v>-5848442</v>
      </c>
      <c r="Z43" s="67">
        <f>+IF(X43&lt;&gt;0,+(Y43/X43)*100,0)</f>
        <v>-12.660394732011301</v>
      </c>
      <c r="AA43" s="64">
        <f>+AA41-AA42</f>
        <v>46194784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15857241</v>
      </c>
      <c r="D45" s="56">
        <f>SUM(D43:D44)</f>
        <v>0</v>
      </c>
      <c r="E45" s="57">
        <f t="shared" si="5"/>
        <v>55441271</v>
      </c>
      <c r="F45" s="58">
        <f t="shared" si="5"/>
        <v>46194784</v>
      </c>
      <c r="G45" s="58">
        <f t="shared" si="5"/>
        <v>50221662</v>
      </c>
      <c r="H45" s="58">
        <f t="shared" si="5"/>
        <v>-13155215</v>
      </c>
      <c r="I45" s="58">
        <f t="shared" si="5"/>
        <v>5966725</v>
      </c>
      <c r="J45" s="58">
        <f t="shared" si="5"/>
        <v>43033172</v>
      </c>
      <c r="K45" s="58">
        <f t="shared" si="5"/>
        <v>-13412871</v>
      </c>
      <c r="L45" s="58">
        <f t="shared" si="5"/>
        <v>-10833467</v>
      </c>
      <c r="M45" s="58">
        <f t="shared" si="5"/>
        <v>45001604</v>
      </c>
      <c r="N45" s="58">
        <f t="shared" si="5"/>
        <v>20755266</v>
      </c>
      <c r="O45" s="58">
        <f t="shared" si="5"/>
        <v>-9310147</v>
      </c>
      <c r="P45" s="58">
        <f t="shared" si="5"/>
        <v>-12873152</v>
      </c>
      <c r="Q45" s="58">
        <f t="shared" si="5"/>
        <v>28105058</v>
      </c>
      <c r="R45" s="58">
        <f t="shared" si="5"/>
        <v>5921759</v>
      </c>
      <c r="S45" s="58">
        <f t="shared" si="5"/>
        <v>-9501894</v>
      </c>
      <c r="T45" s="58">
        <f t="shared" si="5"/>
        <v>-8519537</v>
      </c>
      <c r="U45" s="58">
        <f t="shared" si="5"/>
        <v>-11342424</v>
      </c>
      <c r="V45" s="58">
        <f t="shared" si="5"/>
        <v>-29363855</v>
      </c>
      <c r="W45" s="58">
        <f t="shared" si="5"/>
        <v>40346342</v>
      </c>
      <c r="X45" s="58">
        <f t="shared" si="5"/>
        <v>46194784</v>
      </c>
      <c r="Y45" s="58">
        <f t="shared" si="5"/>
        <v>-5848442</v>
      </c>
      <c r="Z45" s="59">
        <f>+IF(X45&lt;&gt;0,+(Y45/X45)*100,0)</f>
        <v>-12.660394732011301</v>
      </c>
      <c r="AA45" s="56">
        <f>SUM(AA43:AA44)</f>
        <v>46194784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15857241</v>
      </c>
      <c r="D47" s="71">
        <f>SUM(D45:D46)</f>
        <v>0</v>
      </c>
      <c r="E47" s="72">
        <f t="shared" si="6"/>
        <v>55441271</v>
      </c>
      <c r="F47" s="73">
        <f t="shared" si="6"/>
        <v>46194784</v>
      </c>
      <c r="G47" s="73">
        <f t="shared" si="6"/>
        <v>50221662</v>
      </c>
      <c r="H47" s="74">
        <f t="shared" si="6"/>
        <v>-13155215</v>
      </c>
      <c r="I47" s="74">
        <f t="shared" si="6"/>
        <v>5966725</v>
      </c>
      <c r="J47" s="74">
        <f t="shared" si="6"/>
        <v>43033172</v>
      </c>
      <c r="K47" s="74">
        <f t="shared" si="6"/>
        <v>-13412871</v>
      </c>
      <c r="L47" s="74">
        <f t="shared" si="6"/>
        <v>-10833467</v>
      </c>
      <c r="M47" s="73">
        <f t="shared" si="6"/>
        <v>45001604</v>
      </c>
      <c r="N47" s="73">
        <f t="shared" si="6"/>
        <v>20755266</v>
      </c>
      <c r="O47" s="74">
        <f t="shared" si="6"/>
        <v>-9310147</v>
      </c>
      <c r="P47" s="74">
        <f t="shared" si="6"/>
        <v>-12873152</v>
      </c>
      <c r="Q47" s="74">
        <f t="shared" si="6"/>
        <v>28105058</v>
      </c>
      <c r="R47" s="74">
        <f t="shared" si="6"/>
        <v>5921759</v>
      </c>
      <c r="S47" s="74">
        <f t="shared" si="6"/>
        <v>-9501894</v>
      </c>
      <c r="T47" s="73">
        <f t="shared" si="6"/>
        <v>-8519537</v>
      </c>
      <c r="U47" s="73">
        <f t="shared" si="6"/>
        <v>-11342424</v>
      </c>
      <c r="V47" s="74">
        <f t="shared" si="6"/>
        <v>-29363855</v>
      </c>
      <c r="W47" s="74">
        <f t="shared" si="6"/>
        <v>40346342</v>
      </c>
      <c r="X47" s="74">
        <f t="shared" si="6"/>
        <v>46194784</v>
      </c>
      <c r="Y47" s="74">
        <f t="shared" si="6"/>
        <v>-5848442</v>
      </c>
      <c r="Z47" s="75">
        <f>+IF(X47&lt;&gt;0,+(Y47/X47)*100,0)</f>
        <v>-12.660394732011301</v>
      </c>
      <c r="AA47" s="76">
        <f>SUM(AA45:AA46)</f>
        <v>46194784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418004801</v>
      </c>
      <c r="D5" s="6"/>
      <c r="E5" s="7">
        <v>480000000</v>
      </c>
      <c r="F5" s="8">
        <v>499200000</v>
      </c>
      <c r="G5" s="8">
        <v>42302305</v>
      </c>
      <c r="H5" s="8">
        <v>42108738</v>
      </c>
      <c r="I5" s="8">
        <v>43130109</v>
      </c>
      <c r="J5" s="8">
        <v>127541152</v>
      </c>
      <c r="K5" s="8">
        <v>41454707</v>
      </c>
      <c r="L5" s="8">
        <v>42997361</v>
      </c>
      <c r="M5" s="8">
        <v>41616492</v>
      </c>
      <c r="N5" s="8">
        <v>126068560</v>
      </c>
      <c r="O5" s="8">
        <v>43095948</v>
      </c>
      <c r="P5" s="8">
        <v>42435633</v>
      </c>
      <c r="Q5" s="8">
        <v>42602242</v>
      </c>
      <c r="R5" s="8">
        <v>128133823</v>
      </c>
      <c r="S5" s="8">
        <v>43220253</v>
      </c>
      <c r="T5" s="8">
        <v>43360894</v>
      </c>
      <c r="U5" s="8">
        <v>35544627</v>
      </c>
      <c r="V5" s="8">
        <v>122125774</v>
      </c>
      <c r="W5" s="8">
        <v>503869309</v>
      </c>
      <c r="X5" s="8">
        <v>499200000</v>
      </c>
      <c r="Y5" s="8">
        <v>4669309</v>
      </c>
      <c r="Z5" s="2">
        <v>0.94</v>
      </c>
      <c r="AA5" s="6">
        <v>499200000</v>
      </c>
    </row>
    <row r="6" spans="1:27" ht="12.75">
      <c r="A6" s="23" t="s">
        <v>32</v>
      </c>
      <c r="B6" s="24"/>
      <c r="C6" s="6">
        <v>980413807</v>
      </c>
      <c r="D6" s="6"/>
      <c r="E6" s="7">
        <v>1192830012</v>
      </c>
      <c r="F6" s="8">
        <v>1192830012</v>
      </c>
      <c r="G6" s="8">
        <v>73794572</v>
      </c>
      <c r="H6" s="8">
        <v>71836573</v>
      </c>
      <c r="I6" s="8">
        <v>90380667</v>
      </c>
      <c r="J6" s="8">
        <v>236011812</v>
      </c>
      <c r="K6" s="8">
        <v>121339364</v>
      </c>
      <c r="L6" s="8">
        <v>70329803</v>
      </c>
      <c r="M6" s="8">
        <v>72612254</v>
      </c>
      <c r="N6" s="8">
        <v>264281421</v>
      </c>
      <c r="O6" s="8">
        <v>103494452</v>
      </c>
      <c r="P6" s="8">
        <v>64825466</v>
      </c>
      <c r="Q6" s="8">
        <v>102948211</v>
      </c>
      <c r="R6" s="8">
        <v>271268129</v>
      </c>
      <c r="S6" s="8">
        <v>55827911</v>
      </c>
      <c r="T6" s="8">
        <v>70854677</v>
      </c>
      <c r="U6" s="8">
        <v>117469781</v>
      </c>
      <c r="V6" s="8">
        <v>244152369</v>
      </c>
      <c r="W6" s="8">
        <v>1015713731</v>
      </c>
      <c r="X6" s="8">
        <v>1192830012</v>
      </c>
      <c r="Y6" s="8">
        <v>-177116281</v>
      </c>
      <c r="Z6" s="2">
        <v>-14.85</v>
      </c>
      <c r="AA6" s="6">
        <v>1192830012</v>
      </c>
    </row>
    <row r="7" spans="1:27" ht="12.75">
      <c r="A7" s="25" t="s">
        <v>33</v>
      </c>
      <c r="B7" s="24"/>
      <c r="C7" s="6">
        <v>289548998</v>
      </c>
      <c r="D7" s="6"/>
      <c r="E7" s="7">
        <v>310840992</v>
      </c>
      <c r="F7" s="8">
        <v>310840992</v>
      </c>
      <c r="G7" s="8">
        <v>24793632</v>
      </c>
      <c r="H7" s="8">
        <v>29118811</v>
      </c>
      <c r="I7" s="8">
        <v>19617550</v>
      </c>
      <c r="J7" s="8">
        <v>73529993</v>
      </c>
      <c r="K7" s="8">
        <v>23171632</v>
      </c>
      <c r="L7" s="8">
        <v>25182026</v>
      </c>
      <c r="M7" s="8">
        <v>91302856</v>
      </c>
      <c r="N7" s="8">
        <v>139656514</v>
      </c>
      <c r="O7" s="8">
        <v>-58671826</v>
      </c>
      <c r="P7" s="8">
        <v>16386175</v>
      </c>
      <c r="Q7" s="8">
        <v>21741613</v>
      </c>
      <c r="R7" s="8">
        <v>-20544038</v>
      </c>
      <c r="S7" s="8">
        <v>20577340</v>
      </c>
      <c r="T7" s="8">
        <v>20062191</v>
      </c>
      <c r="U7" s="8">
        <v>13022914</v>
      </c>
      <c r="V7" s="8">
        <v>53662445</v>
      </c>
      <c r="W7" s="8">
        <v>246304914</v>
      </c>
      <c r="X7" s="8">
        <v>310840992</v>
      </c>
      <c r="Y7" s="8">
        <v>-64536078</v>
      </c>
      <c r="Z7" s="2">
        <v>-20.76</v>
      </c>
      <c r="AA7" s="6">
        <v>310840992</v>
      </c>
    </row>
    <row r="8" spans="1:27" ht="12.75">
      <c r="A8" s="25" t="s">
        <v>34</v>
      </c>
      <c r="B8" s="24"/>
      <c r="C8" s="6">
        <v>107293394</v>
      </c>
      <c r="D8" s="6"/>
      <c r="E8" s="7">
        <v>133773012</v>
      </c>
      <c r="F8" s="8">
        <v>133773012</v>
      </c>
      <c r="G8" s="8">
        <v>9631487</v>
      </c>
      <c r="H8" s="8">
        <v>8354755</v>
      </c>
      <c r="I8" s="8">
        <v>10021730</v>
      </c>
      <c r="J8" s="8">
        <v>28007972</v>
      </c>
      <c r="K8" s="8">
        <v>6102549</v>
      </c>
      <c r="L8" s="8">
        <v>8472856</v>
      </c>
      <c r="M8" s="8">
        <v>5806303</v>
      </c>
      <c r="N8" s="8">
        <v>20381708</v>
      </c>
      <c r="O8" s="8">
        <v>11152902</v>
      </c>
      <c r="P8" s="8">
        <v>14244116</v>
      </c>
      <c r="Q8" s="8">
        <v>10331125</v>
      </c>
      <c r="R8" s="8">
        <v>35728143</v>
      </c>
      <c r="S8" s="8">
        <v>8408284</v>
      </c>
      <c r="T8" s="8">
        <v>10170252</v>
      </c>
      <c r="U8" s="8">
        <v>10416858</v>
      </c>
      <c r="V8" s="8">
        <v>28995394</v>
      </c>
      <c r="W8" s="8">
        <v>113113217</v>
      </c>
      <c r="X8" s="8">
        <v>133773012</v>
      </c>
      <c r="Y8" s="8">
        <v>-20659795</v>
      </c>
      <c r="Z8" s="2">
        <v>-15.44</v>
      </c>
      <c r="AA8" s="6">
        <v>133773012</v>
      </c>
    </row>
    <row r="9" spans="1:27" ht="12.75">
      <c r="A9" s="25" t="s">
        <v>35</v>
      </c>
      <c r="B9" s="24"/>
      <c r="C9" s="6">
        <v>102693560</v>
      </c>
      <c r="D9" s="6"/>
      <c r="E9" s="7">
        <v>128626992</v>
      </c>
      <c r="F9" s="8">
        <v>128626992</v>
      </c>
      <c r="G9" s="8">
        <v>9612862</v>
      </c>
      <c r="H9" s="8">
        <v>9146603</v>
      </c>
      <c r="I9" s="8">
        <v>10042778</v>
      </c>
      <c r="J9" s="8">
        <v>28802243</v>
      </c>
      <c r="K9" s="8">
        <v>8989615</v>
      </c>
      <c r="L9" s="8">
        <v>9461304</v>
      </c>
      <c r="M9" s="8">
        <v>7893109</v>
      </c>
      <c r="N9" s="8">
        <v>26344028</v>
      </c>
      <c r="O9" s="8">
        <v>11016835</v>
      </c>
      <c r="P9" s="8">
        <v>10963797</v>
      </c>
      <c r="Q9" s="8">
        <v>9580489</v>
      </c>
      <c r="R9" s="8">
        <v>31561121</v>
      </c>
      <c r="S9" s="8">
        <v>9378269</v>
      </c>
      <c r="T9" s="8">
        <v>9699595</v>
      </c>
      <c r="U9" s="8">
        <v>9634053</v>
      </c>
      <c r="V9" s="8">
        <v>28711917</v>
      </c>
      <c r="W9" s="8">
        <v>115419309</v>
      </c>
      <c r="X9" s="8">
        <v>128626992</v>
      </c>
      <c r="Y9" s="8">
        <v>-13207683</v>
      </c>
      <c r="Z9" s="2">
        <v>-10.27</v>
      </c>
      <c r="AA9" s="6">
        <v>128626992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14721732</v>
      </c>
      <c r="D11" s="6"/>
      <c r="E11" s="7">
        <v>39538944</v>
      </c>
      <c r="F11" s="8">
        <v>34538944</v>
      </c>
      <c r="G11" s="8">
        <v>546686</v>
      </c>
      <c r="H11" s="8">
        <v>2626828</v>
      </c>
      <c r="I11" s="8">
        <v>577278</v>
      </c>
      <c r="J11" s="8">
        <v>3750792</v>
      </c>
      <c r="K11" s="8">
        <v>696796</v>
      </c>
      <c r="L11" s="8">
        <v>613819</v>
      </c>
      <c r="M11" s="8">
        <v>587342</v>
      </c>
      <c r="N11" s="8">
        <v>1897957</v>
      </c>
      <c r="O11" s="8">
        <v>690364</v>
      </c>
      <c r="P11" s="8">
        <v>608910</v>
      </c>
      <c r="Q11" s="8">
        <v>691352</v>
      </c>
      <c r="R11" s="8">
        <v>1990626</v>
      </c>
      <c r="S11" s="8">
        <v>607430</v>
      </c>
      <c r="T11" s="8">
        <v>351583</v>
      </c>
      <c r="U11" s="8">
        <v>389491</v>
      </c>
      <c r="V11" s="8">
        <v>1348504</v>
      </c>
      <c r="W11" s="8">
        <v>8987879</v>
      </c>
      <c r="X11" s="8">
        <v>34538944</v>
      </c>
      <c r="Y11" s="8">
        <v>-25551065</v>
      </c>
      <c r="Z11" s="2">
        <v>-73.98</v>
      </c>
      <c r="AA11" s="6">
        <v>34538944</v>
      </c>
    </row>
    <row r="12" spans="1:27" ht="12.75">
      <c r="A12" s="25" t="s">
        <v>37</v>
      </c>
      <c r="B12" s="29"/>
      <c r="C12" s="6">
        <v>13123882</v>
      </c>
      <c r="D12" s="6"/>
      <c r="E12" s="7">
        <v>28917996</v>
      </c>
      <c r="F12" s="8">
        <v>24917996</v>
      </c>
      <c r="G12" s="8">
        <v>2503411</v>
      </c>
      <c r="H12" s="8">
        <v>957402</v>
      </c>
      <c r="I12" s="8">
        <v>796040</v>
      </c>
      <c r="J12" s="8">
        <v>4256853</v>
      </c>
      <c r="K12" s="8">
        <v>1196243</v>
      </c>
      <c r="L12" s="8">
        <v>1061680</v>
      </c>
      <c r="M12" s="8">
        <v>1285991</v>
      </c>
      <c r="N12" s="8">
        <v>3543914</v>
      </c>
      <c r="O12" s="8">
        <v>1102137</v>
      </c>
      <c r="P12" s="8">
        <v>662679</v>
      </c>
      <c r="Q12" s="8"/>
      <c r="R12" s="8">
        <v>1764816</v>
      </c>
      <c r="S12" s="8"/>
      <c r="T12" s="8">
        <v>3652999</v>
      </c>
      <c r="U12" s="8">
        <v>5719004</v>
      </c>
      <c r="V12" s="8">
        <v>9372003</v>
      </c>
      <c r="W12" s="8">
        <v>18937586</v>
      </c>
      <c r="X12" s="8">
        <v>24917996</v>
      </c>
      <c r="Y12" s="8">
        <v>-5980410</v>
      </c>
      <c r="Z12" s="2">
        <v>-24</v>
      </c>
      <c r="AA12" s="6">
        <v>24917996</v>
      </c>
    </row>
    <row r="13" spans="1:27" ht="12.75">
      <c r="A13" s="23" t="s">
        <v>38</v>
      </c>
      <c r="B13" s="29"/>
      <c r="C13" s="6">
        <v>64961794</v>
      </c>
      <c r="D13" s="6"/>
      <c r="E13" s="7">
        <v>84800004</v>
      </c>
      <c r="F13" s="8">
        <v>92800004</v>
      </c>
      <c r="G13" s="8">
        <v>8541961</v>
      </c>
      <c r="H13" s="8">
        <v>8435584</v>
      </c>
      <c r="I13" s="8">
        <v>8891259</v>
      </c>
      <c r="J13" s="8">
        <v>25868804</v>
      </c>
      <c r="K13" s="8">
        <v>7651318</v>
      </c>
      <c r="L13" s="8">
        <v>8669435</v>
      </c>
      <c r="M13" s="8">
        <v>8973100</v>
      </c>
      <c r="N13" s="8">
        <v>25293853</v>
      </c>
      <c r="O13" s="8">
        <v>9022394</v>
      </c>
      <c r="P13" s="8">
        <v>9185816</v>
      </c>
      <c r="Q13" s="8">
        <v>9238350</v>
      </c>
      <c r="R13" s="8">
        <v>27446560</v>
      </c>
      <c r="S13" s="8">
        <v>9896521</v>
      </c>
      <c r="T13" s="8">
        <v>10230600</v>
      </c>
      <c r="U13" s="8">
        <v>9960944</v>
      </c>
      <c r="V13" s="8">
        <v>30088065</v>
      </c>
      <c r="W13" s="8">
        <v>108697282</v>
      </c>
      <c r="X13" s="8">
        <v>92800004</v>
      </c>
      <c r="Y13" s="8">
        <v>15897278</v>
      </c>
      <c r="Z13" s="2">
        <v>17.13</v>
      </c>
      <c r="AA13" s="6">
        <v>92800004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35931366</v>
      </c>
      <c r="D15" s="6"/>
      <c r="E15" s="7">
        <v>16959996</v>
      </c>
      <c r="F15" s="8">
        <v>34959996</v>
      </c>
      <c r="G15" s="8">
        <v>141866</v>
      </c>
      <c r="H15" s="8">
        <v>568136</v>
      </c>
      <c r="I15" s="8">
        <v>550666</v>
      </c>
      <c r="J15" s="8">
        <v>1260668</v>
      </c>
      <c r="K15" s="8">
        <v>270137</v>
      </c>
      <c r="L15" s="8">
        <v>5975862</v>
      </c>
      <c r="M15" s="8">
        <v>3789152</v>
      </c>
      <c r="N15" s="8">
        <v>10035151</v>
      </c>
      <c r="O15" s="8">
        <v>10652340</v>
      </c>
      <c r="P15" s="8">
        <v>2120475</v>
      </c>
      <c r="Q15" s="8">
        <v>3319498</v>
      </c>
      <c r="R15" s="8">
        <v>16092313</v>
      </c>
      <c r="S15" s="8">
        <v>27701</v>
      </c>
      <c r="T15" s="8">
        <v>900</v>
      </c>
      <c r="U15" s="8">
        <v>32529914</v>
      </c>
      <c r="V15" s="8">
        <v>32558515</v>
      </c>
      <c r="W15" s="8">
        <v>59946647</v>
      </c>
      <c r="X15" s="8">
        <v>34959996</v>
      </c>
      <c r="Y15" s="8">
        <v>24986651</v>
      </c>
      <c r="Z15" s="2">
        <v>71.47</v>
      </c>
      <c r="AA15" s="6">
        <v>34959996</v>
      </c>
    </row>
    <row r="16" spans="1:27" ht="12.75">
      <c r="A16" s="23" t="s">
        <v>41</v>
      </c>
      <c r="B16" s="29"/>
      <c r="C16" s="6">
        <v>11241521</v>
      </c>
      <c r="D16" s="6"/>
      <c r="E16" s="7">
        <v>15784020</v>
      </c>
      <c r="F16" s="8">
        <v>15784020</v>
      </c>
      <c r="G16" s="8">
        <v>1108559</v>
      </c>
      <c r="H16" s="8">
        <v>919131</v>
      </c>
      <c r="I16" s="8">
        <v>697871</v>
      </c>
      <c r="J16" s="8">
        <v>2725561</v>
      </c>
      <c r="K16" s="8">
        <v>890639</v>
      </c>
      <c r="L16" s="8">
        <v>898501</v>
      </c>
      <c r="M16" s="8">
        <v>758624</v>
      </c>
      <c r="N16" s="8">
        <v>2547764</v>
      </c>
      <c r="O16" s="8">
        <v>1112638</v>
      </c>
      <c r="P16" s="8">
        <v>937804</v>
      </c>
      <c r="Q16" s="8">
        <v>567107</v>
      </c>
      <c r="R16" s="8">
        <v>2617549</v>
      </c>
      <c r="S16" s="8">
        <v>-7</v>
      </c>
      <c r="T16" s="8"/>
      <c r="U16" s="8">
        <v>688058</v>
      </c>
      <c r="V16" s="8">
        <v>688051</v>
      </c>
      <c r="W16" s="8">
        <v>8578925</v>
      </c>
      <c r="X16" s="8">
        <v>15784020</v>
      </c>
      <c r="Y16" s="8">
        <v>-7205095</v>
      </c>
      <c r="Z16" s="2">
        <v>-45.65</v>
      </c>
      <c r="AA16" s="6">
        <v>15784020</v>
      </c>
    </row>
    <row r="17" spans="1:27" ht="12.75">
      <c r="A17" s="23" t="s">
        <v>42</v>
      </c>
      <c r="B17" s="29"/>
      <c r="C17" s="6">
        <v>22637754</v>
      </c>
      <c r="D17" s="6"/>
      <c r="E17" s="7">
        <v>26499996</v>
      </c>
      <c r="F17" s="8">
        <v>26499996</v>
      </c>
      <c r="G17" s="8">
        <v>9134540</v>
      </c>
      <c r="H17" s="8">
        <v>8183838</v>
      </c>
      <c r="I17" s="8">
        <v>7924380</v>
      </c>
      <c r="J17" s="8">
        <v>25242758</v>
      </c>
      <c r="K17" s="8">
        <v>10967617</v>
      </c>
      <c r="L17" s="8">
        <v>7220463</v>
      </c>
      <c r="M17" s="8">
        <v>6084031</v>
      </c>
      <c r="N17" s="8">
        <v>24272111</v>
      </c>
      <c r="O17" s="8">
        <v>9305972</v>
      </c>
      <c r="P17" s="8">
        <v>8024076</v>
      </c>
      <c r="Q17" s="8">
        <v>5418868</v>
      </c>
      <c r="R17" s="8">
        <v>22748916</v>
      </c>
      <c r="S17" s="8"/>
      <c r="T17" s="8">
        <v>285618</v>
      </c>
      <c r="U17" s="8">
        <v>12374332</v>
      </c>
      <c r="V17" s="8">
        <v>12659950</v>
      </c>
      <c r="W17" s="8">
        <v>84923735</v>
      </c>
      <c r="X17" s="8">
        <v>26499996</v>
      </c>
      <c r="Y17" s="8">
        <v>58423739</v>
      </c>
      <c r="Z17" s="2">
        <v>220.47</v>
      </c>
      <c r="AA17" s="6">
        <v>26499996</v>
      </c>
    </row>
    <row r="18" spans="1:27" ht="12.75">
      <c r="A18" s="23" t="s">
        <v>43</v>
      </c>
      <c r="B18" s="29"/>
      <c r="C18" s="6">
        <v>1091625375</v>
      </c>
      <c r="D18" s="6"/>
      <c r="E18" s="7">
        <v>1039367004</v>
      </c>
      <c r="F18" s="8">
        <v>1171034012</v>
      </c>
      <c r="G18" s="8">
        <v>757275</v>
      </c>
      <c r="H18" s="8">
        <v>387775729</v>
      </c>
      <c r="I18" s="8">
        <v>9809538</v>
      </c>
      <c r="J18" s="8">
        <v>398342542</v>
      </c>
      <c r="K18" s="8">
        <v>9528852</v>
      </c>
      <c r="L18" s="8">
        <v>10495686</v>
      </c>
      <c r="M18" s="8">
        <v>177377458</v>
      </c>
      <c r="N18" s="8">
        <v>197401996</v>
      </c>
      <c r="O18" s="8">
        <v>6071990</v>
      </c>
      <c r="P18" s="8">
        <v>117642921</v>
      </c>
      <c r="Q18" s="8">
        <v>214215351</v>
      </c>
      <c r="R18" s="8">
        <v>337930262</v>
      </c>
      <c r="S18" s="8">
        <v>17601387</v>
      </c>
      <c r="T18" s="8">
        <v>64311735</v>
      </c>
      <c r="U18" s="8">
        <v>51921201</v>
      </c>
      <c r="V18" s="8">
        <v>133834323</v>
      </c>
      <c r="W18" s="8">
        <v>1067509123</v>
      </c>
      <c r="X18" s="8">
        <v>1171034012</v>
      </c>
      <c r="Y18" s="8">
        <v>-103524889</v>
      </c>
      <c r="Z18" s="2">
        <v>-8.84</v>
      </c>
      <c r="AA18" s="6">
        <v>1171034012</v>
      </c>
    </row>
    <row r="19" spans="1:27" ht="12.75">
      <c r="A19" s="23" t="s">
        <v>44</v>
      </c>
      <c r="B19" s="29"/>
      <c r="C19" s="6">
        <v>23997238</v>
      </c>
      <c r="D19" s="6"/>
      <c r="E19" s="7">
        <v>296862660</v>
      </c>
      <c r="F19" s="26">
        <v>286862760</v>
      </c>
      <c r="G19" s="26">
        <v>1167025</v>
      </c>
      <c r="H19" s="26">
        <v>1821228</v>
      </c>
      <c r="I19" s="26">
        <v>1536557</v>
      </c>
      <c r="J19" s="26">
        <v>4524810</v>
      </c>
      <c r="K19" s="26">
        <v>1398072</v>
      </c>
      <c r="L19" s="26">
        <v>2006344</v>
      </c>
      <c r="M19" s="26">
        <v>779744</v>
      </c>
      <c r="N19" s="26">
        <v>4184160</v>
      </c>
      <c r="O19" s="26">
        <v>2367723</v>
      </c>
      <c r="P19" s="26">
        <v>1482602</v>
      </c>
      <c r="Q19" s="26">
        <v>1199819</v>
      </c>
      <c r="R19" s="26">
        <v>5050144</v>
      </c>
      <c r="S19" s="26">
        <v>258575</v>
      </c>
      <c r="T19" s="26">
        <v>2554046</v>
      </c>
      <c r="U19" s="26">
        <v>-1293164</v>
      </c>
      <c r="V19" s="26">
        <v>1519457</v>
      </c>
      <c r="W19" s="26">
        <v>15278571</v>
      </c>
      <c r="X19" s="26">
        <v>286862760</v>
      </c>
      <c r="Y19" s="26">
        <v>-271584189</v>
      </c>
      <c r="Z19" s="27">
        <v>-94.67</v>
      </c>
      <c r="AA19" s="28">
        <v>286862760</v>
      </c>
    </row>
    <row r="20" spans="1:27" ht="12.75">
      <c r="A20" s="23" t="s">
        <v>45</v>
      </c>
      <c r="B20" s="29"/>
      <c r="C20" s="6">
        <v>36502806</v>
      </c>
      <c r="D20" s="6"/>
      <c r="E20" s="7"/>
      <c r="F20" s="8"/>
      <c r="G20" s="8"/>
      <c r="H20" s="8"/>
      <c r="I20" s="30">
        <v>2959302</v>
      </c>
      <c r="J20" s="8">
        <v>2959302</v>
      </c>
      <c r="K20" s="8">
        <v>908479</v>
      </c>
      <c r="L20" s="8">
        <v>-19829</v>
      </c>
      <c r="M20" s="8"/>
      <c r="N20" s="8">
        <v>888650</v>
      </c>
      <c r="O20" s="8"/>
      <c r="P20" s="30"/>
      <c r="Q20" s="8"/>
      <c r="R20" s="8"/>
      <c r="S20" s="8"/>
      <c r="T20" s="8"/>
      <c r="U20" s="8"/>
      <c r="V20" s="8"/>
      <c r="W20" s="30">
        <v>3847952</v>
      </c>
      <c r="X20" s="8"/>
      <c r="Y20" s="8">
        <v>3847952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3212698028</v>
      </c>
      <c r="D21" s="33">
        <f t="shared" si="0"/>
        <v>0</v>
      </c>
      <c r="E21" s="34">
        <f t="shared" si="0"/>
        <v>3794801628</v>
      </c>
      <c r="F21" s="35">
        <f t="shared" si="0"/>
        <v>3952668736</v>
      </c>
      <c r="G21" s="35">
        <f t="shared" si="0"/>
        <v>184036181</v>
      </c>
      <c r="H21" s="35">
        <f t="shared" si="0"/>
        <v>571853356</v>
      </c>
      <c r="I21" s="35">
        <f t="shared" si="0"/>
        <v>206935725</v>
      </c>
      <c r="J21" s="35">
        <f t="shared" si="0"/>
        <v>962825262</v>
      </c>
      <c r="K21" s="35">
        <f t="shared" si="0"/>
        <v>234566020</v>
      </c>
      <c r="L21" s="35">
        <f t="shared" si="0"/>
        <v>193365311</v>
      </c>
      <c r="M21" s="35">
        <f t="shared" si="0"/>
        <v>418866456</v>
      </c>
      <c r="N21" s="35">
        <f t="shared" si="0"/>
        <v>846797787</v>
      </c>
      <c r="O21" s="35">
        <f t="shared" si="0"/>
        <v>150413869</v>
      </c>
      <c r="P21" s="35">
        <f t="shared" si="0"/>
        <v>289520470</v>
      </c>
      <c r="Q21" s="35">
        <f t="shared" si="0"/>
        <v>421854025</v>
      </c>
      <c r="R21" s="35">
        <f t="shared" si="0"/>
        <v>861788364</v>
      </c>
      <c r="S21" s="35">
        <f t="shared" si="0"/>
        <v>165803664</v>
      </c>
      <c r="T21" s="35">
        <f t="shared" si="0"/>
        <v>235535090</v>
      </c>
      <c r="U21" s="35">
        <f t="shared" si="0"/>
        <v>298378013</v>
      </c>
      <c r="V21" s="35">
        <f t="shared" si="0"/>
        <v>699716767</v>
      </c>
      <c r="W21" s="35">
        <f t="shared" si="0"/>
        <v>3371128180</v>
      </c>
      <c r="X21" s="35">
        <f t="shared" si="0"/>
        <v>3952668736</v>
      </c>
      <c r="Y21" s="35">
        <f t="shared" si="0"/>
        <v>-581540556</v>
      </c>
      <c r="Z21" s="36">
        <f>+IF(X21&lt;&gt;0,+(Y21/X21)*100,0)</f>
        <v>-14.712605453208411</v>
      </c>
      <c r="AA21" s="33">
        <f>SUM(AA5:AA20)</f>
        <v>3952668736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854297111</v>
      </c>
      <c r="D24" s="6"/>
      <c r="E24" s="7">
        <v>921191480</v>
      </c>
      <c r="F24" s="8">
        <v>910771900</v>
      </c>
      <c r="G24" s="8">
        <v>732736</v>
      </c>
      <c r="H24" s="8">
        <v>71495668</v>
      </c>
      <c r="I24" s="8">
        <v>143302334</v>
      </c>
      <c r="J24" s="8">
        <v>215530738</v>
      </c>
      <c r="K24" s="8">
        <v>72621811</v>
      </c>
      <c r="L24" s="8">
        <v>69988561</v>
      </c>
      <c r="M24" s="8">
        <v>72309448</v>
      </c>
      <c r="N24" s="8">
        <v>214919820</v>
      </c>
      <c r="O24" s="8">
        <v>75233736</v>
      </c>
      <c r="P24" s="8">
        <v>70972754</v>
      </c>
      <c r="Q24" s="8">
        <v>79405622</v>
      </c>
      <c r="R24" s="8">
        <v>225612112</v>
      </c>
      <c r="S24" s="8">
        <v>71867862</v>
      </c>
      <c r="T24" s="8">
        <v>75937931</v>
      </c>
      <c r="U24" s="8">
        <v>76562182</v>
      </c>
      <c r="V24" s="8">
        <v>224367975</v>
      </c>
      <c r="W24" s="8">
        <v>880430645</v>
      </c>
      <c r="X24" s="8">
        <v>910771900</v>
      </c>
      <c r="Y24" s="8">
        <v>-30341255</v>
      </c>
      <c r="Z24" s="2">
        <v>-3.33</v>
      </c>
      <c r="AA24" s="6">
        <v>910771900</v>
      </c>
    </row>
    <row r="25" spans="1:27" ht="12.75">
      <c r="A25" s="25" t="s">
        <v>49</v>
      </c>
      <c r="B25" s="24"/>
      <c r="C25" s="6">
        <v>37953707</v>
      </c>
      <c r="D25" s="6"/>
      <c r="E25" s="7">
        <v>40099968</v>
      </c>
      <c r="F25" s="8">
        <v>40099968</v>
      </c>
      <c r="G25" s="8"/>
      <c r="H25" s="8">
        <v>3159634</v>
      </c>
      <c r="I25" s="8">
        <v>6311341</v>
      </c>
      <c r="J25" s="8">
        <v>9470975</v>
      </c>
      <c r="K25" s="8">
        <v>3148683</v>
      </c>
      <c r="L25" s="8">
        <v>3232173</v>
      </c>
      <c r="M25" s="8">
        <v>3124241</v>
      </c>
      <c r="N25" s="8">
        <v>9505097</v>
      </c>
      <c r="O25" s="8">
        <v>3093902</v>
      </c>
      <c r="P25" s="8">
        <v>3096976</v>
      </c>
      <c r="Q25" s="8">
        <v>3092529</v>
      </c>
      <c r="R25" s="8">
        <v>9283407</v>
      </c>
      <c r="S25" s="8">
        <v>3095895</v>
      </c>
      <c r="T25" s="8">
        <v>3096353</v>
      </c>
      <c r="U25" s="8">
        <v>4479345</v>
      </c>
      <c r="V25" s="8">
        <v>10671593</v>
      </c>
      <c r="W25" s="8">
        <v>38931072</v>
      </c>
      <c r="X25" s="8">
        <v>40099968</v>
      </c>
      <c r="Y25" s="8">
        <v>-1168896</v>
      </c>
      <c r="Z25" s="2">
        <v>-2.91</v>
      </c>
      <c r="AA25" s="6">
        <v>40099968</v>
      </c>
    </row>
    <row r="26" spans="1:27" ht="12.75">
      <c r="A26" s="25" t="s">
        <v>50</v>
      </c>
      <c r="B26" s="24"/>
      <c r="C26" s="6">
        <v>152106772</v>
      </c>
      <c r="D26" s="6"/>
      <c r="E26" s="7">
        <v>200000004</v>
      </c>
      <c r="F26" s="8">
        <v>200000004</v>
      </c>
      <c r="G26" s="8">
        <v>449299</v>
      </c>
      <c r="H26" s="8">
        <v>124324</v>
      </c>
      <c r="I26" s="8">
        <v>-152374</v>
      </c>
      <c r="J26" s="8">
        <v>421249</v>
      </c>
      <c r="K26" s="8">
        <v>1051564</v>
      </c>
      <c r="L26" s="8">
        <v>411627</v>
      </c>
      <c r="M26" s="8">
        <v>33305170</v>
      </c>
      <c r="N26" s="8">
        <v>34768361</v>
      </c>
      <c r="O26" s="8">
        <v>495516</v>
      </c>
      <c r="P26" s="8">
        <v>1252167</v>
      </c>
      <c r="Q26" s="8">
        <v>95521</v>
      </c>
      <c r="R26" s="8">
        <v>1843204</v>
      </c>
      <c r="S26" s="8">
        <v>8635027</v>
      </c>
      <c r="T26" s="8"/>
      <c r="U26" s="8">
        <v>15033560</v>
      </c>
      <c r="V26" s="8">
        <v>23668587</v>
      </c>
      <c r="W26" s="8">
        <v>60701401</v>
      </c>
      <c r="X26" s="8">
        <v>200000004</v>
      </c>
      <c r="Y26" s="8">
        <v>-139298603</v>
      </c>
      <c r="Z26" s="2">
        <v>-69.65</v>
      </c>
      <c r="AA26" s="6">
        <v>200000004</v>
      </c>
    </row>
    <row r="27" spans="1:27" ht="12.75">
      <c r="A27" s="25" t="s">
        <v>51</v>
      </c>
      <c r="B27" s="24"/>
      <c r="C27" s="6">
        <v>733208065</v>
      </c>
      <c r="D27" s="6"/>
      <c r="E27" s="7">
        <v>236999988</v>
      </c>
      <c r="F27" s="8">
        <v>236999988</v>
      </c>
      <c r="G27" s="8">
        <v>14667</v>
      </c>
      <c r="H27" s="8"/>
      <c r="I27" s="8"/>
      <c r="J27" s="8">
        <v>14667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v>14667</v>
      </c>
      <c r="X27" s="8">
        <v>236999988</v>
      </c>
      <c r="Y27" s="8">
        <v>-236985321</v>
      </c>
      <c r="Z27" s="2">
        <v>-99.99</v>
      </c>
      <c r="AA27" s="6">
        <v>236999988</v>
      </c>
    </row>
    <row r="28" spans="1:27" ht="12.75">
      <c r="A28" s="25" t="s">
        <v>52</v>
      </c>
      <c r="B28" s="24"/>
      <c r="C28" s="6">
        <v>62780466</v>
      </c>
      <c r="D28" s="6"/>
      <c r="E28" s="7">
        <v>85122000</v>
      </c>
      <c r="F28" s="8">
        <v>72122000</v>
      </c>
      <c r="G28" s="8">
        <v>32464063</v>
      </c>
      <c r="H28" s="8"/>
      <c r="I28" s="8"/>
      <c r="J28" s="8">
        <v>32464063</v>
      </c>
      <c r="K28" s="8"/>
      <c r="L28" s="8"/>
      <c r="M28" s="8"/>
      <c r="N28" s="8"/>
      <c r="O28" s="8">
        <v>24217999</v>
      </c>
      <c r="P28" s="8">
        <v>-24417375</v>
      </c>
      <c r="Q28" s="8"/>
      <c r="R28" s="8">
        <v>-199376</v>
      </c>
      <c r="S28" s="8"/>
      <c r="T28" s="8"/>
      <c r="U28" s="8">
        <v>2750455</v>
      </c>
      <c r="V28" s="8">
        <v>2750455</v>
      </c>
      <c r="W28" s="8">
        <v>35015142</v>
      </c>
      <c r="X28" s="8">
        <v>72122000</v>
      </c>
      <c r="Y28" s="8">
        <v>-37106858</v>
      </c>
      <c r="Z28" s="2">
        <v>-51.45</v>
      </c>
      <c r="AA28" s="6">
        <v>72122000</v>
      </c>
    </row>
    <row r="29" spans="1:27" ht="12.75">
      <c r="A29" s="25" t="s">
        <v>53</v>
      </c>
      <c r="B29" s="24"/>
      <c r="C29" s="6">
        <v>820979262</v>
      </c>
      <c r="D29" s="6"/>
      <c r="E29" s="7">
        <v>968547000</v>
      </c>
      <c r="F29" s="8">
        <v>971547000</v>
      </c>
      <c r="G29" s="8">
        <v>108457839</v>
      </c>
      <c r="H29" s="8">
        <v>103858547</v>
      </c>
      <c r="I29" s="8">
        <v>78962265</v>
      </c>
      <c r="J29" s="8">
        <v>291278651</v>
      </c>
      <c r="K29" s="8">
        <v>67219591</v>
      </c>
      <c r="L29" s="8">
        <v>70427149</v>
      </c>
      <c r="M29" s="8">
        <v>69164357</v>
      </c>
      <c r="N29" s="8">
        <v>206811097</v>
      </c>
      <c r="O29" s="8">
        <v>63746725</v>
      </c>
      <c r="P29" s="8">
        <v>67000710</v>
      </c>
      <c r="Q29" s="8">
        <v>69594440</v>
      </c>
      <c r="R29" s="8">
        <v>200341875</v>
      </c>
      <c r="S29" s="8">
        <v>60030758</v>
      </c>
      <c r="T29" s="8">
        <v>60194743</v>
      </c>
      <c r="U29" s="8">
        <v>102217477</v>
      </c>
      <c r="V29" s="8">
        <v>222442978</v>
      </c>
      <c r="W29" s="8">
        <v>920874601</v>
      </c>
      <c r="X29" s="8">
        <v>971547000</v>
      </c>
      <c r="Y29" s="8">
        <v>-50672399</v>
      </c>
      <c r="Z29" s="2">
        <v>-5.22</v>
      </c>
      <c r="AA29" s="6">
        <v>971547000</v>
      </c>
    </row>
    <row r="30" spans="1:27" ht="12.75">
      <c r="A30" s="25" t="s">
        <v>54</v>
      </c>
      <c r="B30" s="24"/>
      <c r="C30" s="6">
        <v>69363402</v>
      </c>
      <c r="D30" s="6"/>
      <c r="E30" s="7">
        <v>85588932</v>
      </c>
      <c r="F30" s="8">
        <v>103948432</v>
      </c>
      <c r="G30" s="8">
        <v>4142234</v>
      </c>
      <c r="H30" s="8">
        <v>2752022</v>
      </c>
      <c r="I30" s="8">
        <v>3479881</v>
      </c>
      <c r="J30" s="8">
        <v>10374137</v>
      </c>
      <c r="K30" s="8">
        <v>3445952</v>
      </c>
      <c r="L30" s="8">
        <v>5076894</v>
      </c>
      <c r="M30" s="8">
        <v>3134803</v>
      </c>
      <c r="N30" s="8">
        <v>11657649</v>
      </c>
      <c r="O30" s="8">
        <v>4145081</v>
      </c>
      <c r="P30" s="8">
        <v>6033156</v>
      </c>
      <c r="Q30" s="8">
        <v>5968500</v>
      </c>
      <c r="R30" s="8">
        <v>16146737</v>
      </c>
      <c r="S30" s="8">
        <v>1855759</v>
      </c>
      <c r="T30" s="8">
        <v>5330209</v>
      </c>
      <c r="U30" s="8">
        <v>7624471</v>
      </c>
      <c r="V30" s="8">
        <v>14810439</v>
      </c>
      <c r="W30" s="8">
        <v>52988962</v>
      </c>
      <c r="X30" s="8">
        <v>103948432</v>
      </c>
      <c r="Y30" s="8">
        <v>-50959470</v>
      </c>
      <c r="Z30" s="2">
        <v>-49.02</v>
      </c>
      <c r="AA30" s="6">
        <v>103948432</v>
      </c>
    </row>
    <row r="31" spans="1:27" ht="12.75">
      <c r="A31" s="25" t="s">
        <v>55</v>
      </c>
      <c r="B31" s="24"/>
      <c r="C31" s="6">
        <v>815314402</v>
      </c>
      <c r="D31" s="6"/>
      <c r="E31" s="7">
        <v>757055992</v>
      </c>
      <c r="F31" s="8">
        <v>985694992</v>
      </c>
      <c r="G31" s="8">
        <v>2683756</v>
      </c>
      <c r="H31" s="8">
        <v>61350785</v>
      </c>
      <c r="I31" s="8">
        <v>53423257</v>
      </c>
      <c r="J31" s="8">
        <v>117457798</v>
      </c>
      <c r="K31" s="8">
        <v>67025593</v>
      </c>
      <c r="L31" s="8">
        <v>71055262</v>
      </c>
      <c r="M31" s="8">
        <v>66393086</v>
      </c>
      <c r="N31" s="8">
        <v>204473941</v>
      </c>
      <c r="O31" s="8">
        <v>52492068</v>
      </c>
      <c r="P31" s="8">
        <v>54884888</v>
      </c>
      <c r="Q31" s="8">
        <v>69160507</v>
      </c>
      <c r="R31" s="8">
        <v>176537463</v>
      </c>
      <c r="S31" s="8">
        <v>53345964</v>
      </c>
      <c r="T31" s="8">
        <v>76111770</v>
      </c>
      <c r="U31" s="8">
        <v>158547027</v>
      </c>
      <c r="V31" s="8">
        <v>288004761</v>
      </c>
      <c r="W31" s="8">
        <v>786473963</v>
      </c>
      <c r="X31" s="8">
        <v>985694992</v>
      </c>
      <c r="Y31" s="8">
        <v>-199221029</v>
      </c>
      <c r="Z31" s="2">
        <v>-20.21</v>
      </c>
      <c r="AA31" s="6">
        <v>985694992</v>
      </c>
    </row>
    <row r="32" spans="1:27" ht="12.75">
      <c r="A32" s="25" t="s">
        <v>43</v>
      </c>
      <c r="B32" s="24"/>
      <c r="C32" s="6">
        <v>8420000</v>
      </c>
      <c r="D32" s="6"/>
      <c r="E32" s="7">
        <v>11500008</v>
      </c>
      <c r="F32" s="8">
        <v>11500008</v>
      </c>
      <c r="G32" s="8">
        <v>1140000</v>
      </c>
      <c r="H32" s="8">
        <v>40000</v>
      </c>
      <c r="I32" s="8">
        <v>40000</v>
      </c>
      <c r="J32" s="8">
        <v>1220000</v>
      </c>
      <c r="K32" s="8">
        <v>1140000</v>
      </c>
      <c r="L32" s="8">
        <v>580000</v>
      </c>
      <c r="M32" s="8"/>
      <c r="N32" s="8">
        <v>1720000</v>
      </c>
      <c r="O32" s="8">
        <v>733920</v>
      </c>
      <c r="P32" s="8">
        <v>40000</v>
      </c>
      <c r="Q32" s="8">
        <v>1934122</v>
      </c>
      <c r="R32" s="8">
        <v>2708042</v>
      </c>
      <c r="S32" s="8"/>
      <c r="T32" s="8">
        <v>803346</v>
      </c>
      <c r="U32" s="8">
        <v>910868</v>
      </c>
      <c r="V32" s="8">
        <v>1714214</v>
      </c>
      <c r="W32" s="8">
        <v>7362256</v>
      </c>
      <c r="X32" s="8">
        <v>11500008</v>
      </c>
      <c r="Y32" s="8">
        <v>-4137752</v>
      </c>
      <c r="Z32" s="2">
        <v>-35.98</v>
      </c>
      <c r="AA32" s="6">
        <v>11500008</v>
      </c>
    </row>
    <row r="33" spans="1:27" ht="12.75">
      <c r="A33" s="25" t="s">
        <v>56</v>
      </c>
      <c r="B33" s="24"/>
      <c r="C33" s="6">
        <v>241073021</v>
      </c>
      <c r="D33" s="6"/>
      <c r="E33" s="7">
        <v>243825144</v>
      </c>
      <c r="F33" s="8">
        <v>264432896</v>
      </c>
      <c r="G33" s="8">
        <v>28867518</v>
      </c>
      <c r="H33" s="8">
        <v>10932088</v>
      </c>
      <c r="I33" s="8">
        <v>11702193</v>
      </c>
      <c r="J33" s="8">
        <v>51501799</v>
      </c>
      <c r="K33" s="8">
        <v>19811896</v>
      </c>
      <c r="L33" s="8">
        <v>11443765</v>
      </c>
      <c r="M33" s="8">
        <v>19352086</v>
      </c>
      <c r="N33" s="8">
        <v>50607747</v>
      </c>
      <c r="O33" s="8">
        <v>15394696</v>
      </c>
      <c r="P33" s="8">
        <v>9537824</v>
      </c>
      <c r="Q33" s="8">
        <v>16459328</v>
      </c>
      <c r="R33" s="8">
        <v>41391848</v>
      </c>
      <c r="S33" s="8">
        <v>9531291</v>
      </c>
      <c r="T33" s="8">
        <v>12725923</v>
      </c>
      <c r="U33" s="8">
        <v>43851790</v>
      </c>
      <c r="V33" s="8">
        <v>66109004</v>
      </c>
      <c r="W33" s="8">
        <v>209610398</v>
      </c>
      <c r="X33" s="8">
        <v>264432896</v>
      </c>
      <c r="Y33" s="8">
        <v>-54822498</v>
      </c>
      <c r="Z33" s="2">
        <v>-20.73</v>
      </c>
      <c r="AA33" s="6">
        <v>264432896</v>
      </c>
    </row>
    <row r="34" spans="1:27" ht="12.75">
      <c r="A34" s="23" t="s">
        <v>57</v>
      </c>
      <c r="B34" s="29"/>
      <c r="C34" s="6">
        <v>27439665</v>
      </c>
      <c r="D34" s="6"/>
      <c r="E34" s="7"/>
      <c r="F34" s="8"/>
      <c r="G34" s="8"/>
      <c r="H34" s="8"/>
      <c r="I34" s="8"/>
      <c r="J34" s="8"/>
      <c r="K34" s="8"/>
      <c r="L34" s="8"/>
      <c r="M34" s="8">
        <v>-215246</v>
      </c>
      <c r="N34" s="8">
        <v>-215246</v>
      </c>
      <c r="O34" s="8">
        <v>-1940817</v>
      </c>
      <c r="P34" s="8">
        <v>-49553</v>
      </c>
      <c r="Q34" s="8">
        <v>-343507</v>
      </c>
      <c r="R34" s="8">
        <v>-2333877</v>
      </c>
      <c r="S34" s="8"/>
      <c r="T34" s="8">
        <v>-35316</v>
      </c>
      <c r="U34" s="8">
        <v>30288269</v>
      </c>
      <c r="V34" s="8">
        <v>30252953</v>
      </c>
      <c r="W34" s="8">
        <v>27703830</v>
      </c>
      <c r="X34" s="8"/>
      <c r="Y34" s="8">
        <v>27703830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3822935873</v>
      </c>
      <c r="D35" s="33">
        <f>SUM(D24:D34)</f>
        <v>0</v>
      </c>
      <c r="E35" s="34">
        <f t="shared" si="1"/>
        <v>3549930516</v>
      </c>
      <c r="F35" s="35">
        <f t="shared" si="1"/>
        <v>3797117188</v>
      </c>
      <c r="G35" s="35">
        <f t="shared" si="1"/>
        <v>178952112</v>
      </c>
      <c r="H35" s="35">
        <f t="shared" si="1"/>
        <v>253713068</v>
      </c>
      <c r="I35" s="35">
        <f t="shared" si="1"/>
        <v>297068897</v>
      </c>
      <c r="J35" s="35">
        <f t="shared" si="1"/>
        <v>729734077</v>
      </c>
      <c r="K35" s="35">
        <f t="shared" si="1"/>
        <v>235465090</v>
      </c>
      <c r="L35" s="35">
        <f t="shared" si="1"/>
        <v>232215431</v>
      </c>
      <c r="M35" s="35">
        <f t="shared" si="1"/>
        <v>266567945</v>
      </c>
      <c r="N35" s="35">
        <f t="shared" si="1"/>
        <v>734248466</v>
      </c>
      <c r="O35" s="35">
        <f t="shared" si="1"/>
        <v>237612826</v>
      </c>
      <c r="P35" s="35">
        <f t="shared" si="1"/>
        <v>188351547</v>
      </c>
      <c r="Q35" s="35">
        <f t="shared" si="1"/>
        <v>245367062</v>
      </c>
      <c r="R35" s="35">
        <f t="shared" si="1"/>
        <v>671331435</v>
      </c>
      <c r="S35" s="35">
        <f t="shared" si="1"/>
        <v>208362556</v>
      </c>
      <c r="T35" s="35">
        <f t="shared" si="1"/>
        <v>234164959</v>
      </c>
      <c r="U35" s="35">
        <f t="shared" si="1"/>
        <v>442265444</v>
      </c>
      <c r="V35" s="35">
        <f t="shared" si="1"/>
        <v>884792959</v>
      </c>
      <c r="W35" s="35">
        <f t="shared" si="1"/>
        <v>3020106937</v>
      </c>
      <c r="X35" s="35">
        <f t="shared" si="1"/>
        <v>3797117188</v>
      </c>
      <c r="Y35" s="35">
        <f t="shared" si="1"/>
        <v>-777010251</v>
      </c>
      <c r="Z35" s="36">
        <f>+IF(X35&lt;&gt;0,+(Y35/X35)*100,0)</f>
        <v>-20.463162249918952</v>
      </c>
      <c r="AA35" s="33">
        <f>SUM(AA24:AA34)</f>
        <v>3797117188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-610237845</v>
      </c>
      <c r="D37" s="46">
        <f>+D21-D35</f>
        <v>0</v>
      </c>
      <c r="E37" s="47">
        <f t="shared" si="2"/>
        <v>244871112</v>
      </c>
      <c r="F37" s="48">
        <f t="shared" si="2"/>
        <v>155551548</v>
      </c>
      <c r="G37" s="48">
        <f t="shared" si="2"/>
        <v>5084069</v>
      </c>
      <c r="H37" s="48">
        <f t="shared" si="2"/>
        <v>318140288</v>
      </c>
      <c r="I37" s="48">
        <f t="shared" si="2"/>
        <v>-90133172</v>
      </c>
      <c r="J37" s="48">
        <f t="shared" si="2"/>
        <v>233091185</v>
      </c>
      <c r="K37" s="48">
        <f t="shared" si="2"/>
        <v>-899070</v>
      </c>
      <c r="L37" s="48">
        <f t="shared" si="2"/>
        <v>-38850120</v>
      </c>
      <c r="M37" s="48">
        <f t="shared" si="2"/>
        <v>152298511</v>
      </c>
      <c r="N37" s="48">
        <f t="shared" si="2"/>
        <v>112549321</v>
      </c>
      <c r="O37" s="48">
        <f t="shared" si="2"/>
        <v>-87198957</v>
      </c>
      <c r="P37" s="48">
        <f t="shared" si="2"/>
        <v>101168923</v>
      </c>
      <c r="Q37" s="48">
        <f t="shared" si="2"/>
        <v>176486963</v>
      </c>
      <c r="R37" s="48">
        <f t="shared" si="2"/>
        <v>190456929</v>
      </c>
      <c r="S37" s="48">
        <f t="shared" si="2"/>
        <v>-42558892</v>
      </c>
      <c r="T37" s="48">
        <f t="shared" si="2"/>
        <v>1370131</v>
      </c>
      <c r="U37" s="48">
        <f t="shared" si="2"/>
        <v>-143887431</v>
      </c>
      <c r="V37" s="48">
        <f t="shared" si="2"/>
        <v>-185076192</v>
      </c>
      <c r="W37" s="48">
        <f t="shared" si="2"/>
        <v>351021243</v>
      </c>
      <c r="X37" s="48">
        <f>IF(F21=F35,0,X21-X35)</f>
        <v>155551548</v>
      </c>
      <c r="Y37" s="48">
        <f t="shared" si="2"/>
        <v>195469695</v>
      </c>
      <c r="Z37" s="49">
        <f>+IF(X37&lt;&gt;0,+(Y37/X37)*100,0)</f>
        <v>125.66232706343752</v>
      </c>
      <c r="AA37" s="46">
        <f>+AA21-AA35</f>
        <v>155551548</v>
      </c>
    </row>
    <row r="38" spans="1:27" ht="22.5" customHeight="1">
      <c r="A38" s="50" t="s">
        <v>60</v>
      </c>
      <c r="B38" s="29"/>
      <c r="C38" s="6">
        <v>947714092</v>
      </c>
      <c r="D38" s="6"/>
      <c r="E38" s="7">
        <v>1267135992</v>
      </c>
      <c r="F38" s="8">
        <v>1291264984</v>
      </c>
      <c r="G38" s="8">
        <v>85297678</v>
      </c>
      <c r="H38" s="8">
        <v>39078399</v>
      </c>
      <c r="I38" s="8">
        <v>60082514</v>
      </c>
      <c r="J38" s="8">
        <v>184458591</v>
      </c>
      <c r="K38" s="8">
        <v>50716709</v>
      </c>
      <c r="L38" s="8">
        <v>109172715</v>
      </c>
      <c r="M38" s="8">
        <v>135211982</v>
      </c>
      <c r="N38" s="8">
        <v>295101406</v>
      </c>
      <c r="O38" s="8">
        <v>31128391</v>
      </c>
      <c r="P38" s="8">
        <v>67412695</v>
      </c>
      <c r="Q38" s="8">
        <v>64945395</v>
      </c>
      <c r="R38" s="8">
        <v>163486481</v>
      </c>
      <c r="S38" s="8">
        <v>117779689</v>
      </c>
      <c r="T38" s="8">
        <v>54462467</v>
      </c>
      <c r="U38" s="8">
        <v>219076725</v>
      </c>
      <c r="V38" s="8">
        <v>391318881</v>
      </c>
      <c r="W38" s="8">
        <v>1034365359</v>
      </c>
      <c r="X38" s="8">
        <v>1291264984</v>
      </c>
      <c r="Y38" s="8">
        <v>-256899625</v>
      </c>
      <c r="Z38" s="2">
        <v>-19.9</v>
      </c>
      <c r="AA38" s="6">
        <v>1291264984</v>
      </c>
    </row>
    <row r="39" spans="1:27" ht="57" customHeight="1">
      <c r="A39" s="50" t="s">
        <v>61</v>
      </c>
      <c r="B39" s="29"/>
      <c r="C39" s="28">
        <v>5840</v>
      </c>
      <c r="D39" s="28"/>
      <c r="E39" s="7">
        <v>986004</v>
      </c>
      <c r="F39" s="26">
        <v>986004</v>
      </c>
      <c r="G39" s="26">
        <v>48897</v>
      </c>
      <c r="H39" s="26">
        <v>13652</v>
      </c>
      <c r="I39" s="26">
        <v>14391</v>
      </c>
      <c r="J39" s="26">
        <v>76940</v>
      </c>
      <c r="K39" s="26">
        <v>567630</v>
      </c>
      <c r="L39" s="26">
        <v>402000</v>
      </c>
      <c r="M39" s="26">
        <v>-3506</v>
      </c>
      <c r="N39" s="26">
        <v>966124</v>
      </c>
      <c r="O39" s="26"/>
      <c r="P39" s="26">
        <v>33000</v>
      </c>
      <c r="Q39" s="26"/>
      <c r="R39" s="26">
        <v>33000</v>
      </c>
      <c r="S39" s="26"/>
      <c r="T39" s="26"/>
      <c r="U39" s="26"/>
      <c r="V39" s="26"/>
      <c r="W39" s="26">
        <v>1076064</v>
      </c>
      <c r="X39" s="26">
        <v>986004</v>
      </c>
      <c r="Y39" s="26">
        <v>90060</v>
      </c>
      <c r="Z39" s="27">
        <v>9.13</v>
      </c>
      <c r="AA39" s="28">
        <v>986004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337482087</v>
      </c>
      <c r="D41" s="56">
        <f>SUM(D37:D40)</f>
        <v>0</v>
      </c>
      <c r="E41" s="57">
        <f t="shared" si="3"/>
        <v>1512993108</v>
      </c>
      <c r="F41" s="58">
        <f t="shared" si="3"/>
        <v>1447802536</v>
      </c>
      <c r="G41" s="58">
        <f t="shared" si="3"/>
        <v>90430644</v>
      </c>
      <c r="H41" s="58">
        <f t="shared" si="3"/>
        <v>357232339</v>
      </c>
      <c r="I41" s="58">
        <f t="shared" si="3"/>
        <v>-30036267</v>
      </c>
      <c r="J41" s="58">
        <f t="shared" si="3"/>
        <v>417626716</v>
      </c>
      <c r="K41" s="58">
        <f t="shared" si="3"/>
        <v>50385269</v>
      </c>
      <c r="L41" s="58">
        <f t="shared" si="3"/>
        <v>70724595</v>
      </c>
      <c r="M41" s="58">
        <f t="shared" si="3"/>
        <v>287506987</v>
      </c>
      <c r="N41" s="58">
        <f t="shared" si="3"/>
        <v>408616851</v>
      </c>
      <c r="O41" s="58">
        <f t="shared" si="3"/>
        <v>-56070566</v>
      </c>
      <c r="P41" s="58">
        <f t="shared" si="3"/>
        <v>168614618</v>
      </c>
      <c r="Q41" s="58">
        <f t="shared" si="3"/>
        <v>241432358</v>
      </c>
      <c r="R41" s="58">
        <f t="shared" si="3"/>
        <v>353976410</v>
      </c>
      <c r="S41" s="58">
        <f t="shared" si="3"/>
        <v>75220797</v>
      </c>
      <c r="T41" s="58">
        <f t="shared" si="3"/>
        <v>55832598</v>
      </c>
      <c r="U41" s="58">
        <f t="shared" si="3"/>
        <v>75189294</v>
      </c>
      <c r="V41" s="58">
        <f t="shared" si="3"/>
        <v>206242689</v>
      </c>
      <c r="W41" s="58">
        <f t="shared" si="3"/>
        <v>1386462666</v>
      </c>
      <c r="X41" s="58">
        <f t="shared" si="3"/>
        <v>1447802536</v>
      </c>
      <c r="Y41" s="58">
        <f t="shared" si="3"/>
        <v>-61339870</v>
      </c>
      <c r="Z41" s="59">
        <f>+IF(X41&lt;&gt;0,+(Y41/X41)*100,0)</f>
        <v>-4.236756634607802</v>
      </c>
      <c r="AA41" s="56">
        <f>SUM(AA37:AA40)</f>
        <v>1447802536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337482087</v>
      </c>
      <c r="D43" s="64">
        <f>+D41-D42</f>
        <v>0</v>
      </c>
      <c r="E43" s="65">
        <f t="shared" si="4"/>
        <v>1512993108</v>
      </c>
      <c r="F43" s="66">
        <f t="shared" si="4"/>
        <v>1447802536</v>
      </c>
      <c r="G43" s="66">
        <f t="shared" si="4"/>
        <v>90430644</v>
      </c>
      <c r="H43" s="66">
        <f t="shared" si="4"/>
        <v>357232339</v>
      </c>
      <c r="I43" s="66">
        <f t="shared" si="4"/>
        <v>-30036267</v>
      </c>
      <c r="J43" s="66">
        <f t="shared" si="4"/>
        <v>417626716</v>
      </c>
      <c r="K43" s="66">
        <f t="shared" si="4"/>
        <v>50385269</v>
      </c>
      <c r="L43" s="66">
        <f t="shared" si="4"/>
        <v>70724595</v>
      </c>
      <c r="M43" s="66">
        <f t="shared" si="4"/>
        <v>287506987</v>
      </c>
      <c r="N43" s="66">
        <f t="shared" si="4"/>
        <v>408616851</v>
      </c>
      <c r="O43" s="66">
        <f t="shared" si="4"/>
        <v>-56070566</v>
      </c>
      <c r="P43" s="66">
        <f t="shared" si="4"/>
        <v>168614618</v>
      </c>
      <c r="Q43" s="66">
        <f t="shared" si="4"/>
        <v>241432358</v>
      </c>
      <c r="R43" s="66">
        <f t="shared" si="4"/>
        <v>353976410</v>
      </c>
      <c r="S43" s="66">
        <f t="shared" si="4"/>
        <v>75220797</v>
      </c>
      <c r="T43" s="66">
        <f t="shared" si="4"/>
        <v>55832598</v>
      </c>
      <c r="U43" s="66">
        <f t="shared" si="4"/>
        <v>75189294</v>
      </c>
      <c r="V43" s="66">
        <f t="shared" si="4"/>
        <v>206242689</v>
      </c>
      <c r="W43" s="66">
        <f t="shared" si="4"/>
        <v>1386462666</v>
      </c>
      <c r="X43" s="66">
        <f t="shared" si="4"/>
        <v>1447802536</v>
      </c>
      <c r="Y43" s="66">
        <f t="shared" si="4"/>
        <v>-61339870</v>
      </c>
      <c r="Z43" s="67">
        <f>+IF(X43&lt;&gt;0,+(Y43/X43)*100,0)</f>
        <v>-4.236756634607802</v>
      </c>
      <c r="AA43" s="64">
        <f>+AA41-AA42</f>
        <v>1447802536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337482087</v>
      </c>
      <c r="D45" s="56">
        <f>SUM(D43:D44)</f>
        <v>0</v>
      </c>
      <c r="E45" s="57">
        <f t="shared" si="5"/>
        <v>1512993108</v>
      </c>
      <c r="F45" s="58">
        <f t="shared" si="5"/>
        <v>1447802536</v>
      </c>
      <c r="G45" s="58">
        <f t="shared" si="5"/>
        <v>90430644</v>
      </c>
      <c r="H45" s="58">
        <f t="shared" si="5"/>
        <v>357232339</v>
      </c>
      <c r="I45" s="58">
        <f t="shared" si="5"/>
        <v>-30036267</v>
      </c>
      <c r="J45" s="58">
        <f t="shared" si="5"/>
        <v>417626716</v>
      </c>
      <c r="K45" s="58">
        <f t="shared" si="5"/>
        <v>50385269</v>
      </c>
      <c r="L45" s="58">
        <f t="shared" si="5"/>
        <v>70724595</v>
      </c>
      <c r="M45" s="58">
        <f t="shared" si="5"/>
        <v>287506987</v>
      </c>
      <c r="N45" s="58">
        <f t="shared" si="5"/>
        <v>408616851</v>
      </c>
      <c r="O45" s="58">
        <f t="shared" si="5"/>
        <v>-56070566</v>
      </c>
      <c r="P45" s="58">
        <f t="shared" si="5"/>
        <v>168614618</v>
      </c>
      <c r="Q45" s="58">
        <f t="shared" si="5"/>
        <v>241432358</v>
      </c>
      <c r="R45" s="58">
        <f t="shared" si="5"/>
        <v>353976410</v>
      </c>
      <c r="S45" s="58">
        <f t="shared" si="5"/>
        <v>75220797</v>
      </c>
      <c r="T45" s="58">
        <f t="shared" si="5"/>
        <v>55832598</v>
      </c>
      <c r="U45" s="58">
        <f t="shared" si="5"/>
        <v>75189294</v>
      </c>
      <c r="V45" s="58">
        <f t="shared" si="5"/>
        <v>206242689</v>
      </c>
      <c r="W45" s="58">
        <f t="shared" si="5"/>
        <v>1386462666</v>
      </c>
      <c r="X45" s="58">
        <f t="shared" si="5"/>
        <v>1447802536</v>
      </c>
      <c r="Y45" s="58">
        <f t="shared" si="5"/>
        <v>-61339870</v>
      </c>
      <c r="Z45" s="59">
        <f>+IF(X45&lt;&gt;0,+(Y45/X45)*100,0)</f>
        <v>-4.236756634607802</v>
      </c>
      <c r="AA45" s="56">
        <f>SUM(AA43:AA44)</f>
        <v>1447802536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337482087</v>
      </c>
      <c r="D47" s="71">
        <f>SUM(D45:D46)</f>
        <v>0</v>
      </c>
      <c r="E47" s="72">
        <f t="shared" si="6"/>
        <v>1512993108</v>
      </c>
      <c r="F47" s="73">
        <f t="shared" si="6"/>
        <v>1447802536</v>
      </c>
      <c r="G47" s="73">
        <f t="shared" si="6"/>
        <v>90430644</v>
      </c>
      <c r="H47" s="74">
        <f t="shared" si="6"/>
        <v>357232339</v>
      </c>
      <c r="I47" s="74">
        <f t="shared" si="6"/>
        <v>-30036267</v>
      </c>
      <c r="J47" s="74">
        <f t="shared" si="6"/>
        <v>417626716</v>
      </c>
      <c r="K47" s="74">
        <f t="shared" si="6"/>
        <v>50385269</v>
      </c>
      <c r="L47" s="74">
        <f t="shared" si="6"/>
        <v>70724595</v>
      </c>
      <c r="M47" s="73">
        <f t="shared" si="6"/>
        <v>287506987</v>
      </c>
      <c r="N47" s="73">
        <f t="shared" si="6"/>
        <v>408616851</v>
      </c>
      <c r="O47" s="74">
        <f t="shared" si="6"/>
        <v>-56070566</v>
      </c>
      <c r="P47" s="74">
        <f t="shared" si="6"/>
        <v>168614618</v>
      </c>
      <c r="Q47" s="74">
        <f t="shared" si="6"/>
        <v>241432358</v>
      </c>
      <c r="R47" s="74">
        <f t="shared" si="6"/>
        <v>353976410</v>
      </c>
      <c r="S47" s="74">
        <f t="shared" si="6"/>
        <v>75220797</v>
      </c>
      <c r="T47" s="73">
        <f t="shared" si="6"/>
        <v>55832598</v>
      </c>
      <c r="U47" s="73">
        <f t="shared" si="6"/>
        <v>75189294</v>
      </c>
      <c r="V47" s="74">
        <f t="shared" si="6"/>
        <v>206242689</v>
      </c>
      <c r="W47" s="74">
        <f t="shared" si="6"/>
        <v>1386462666</v>
      </c>
      <c r="X47" s="74">
        <f t="shared" si="6"/>
        <v>1447802536</v>
      </c>
      <c r="Y47" s="74">
        <f t="shared" si="6"/>
        <v>-61339870</v>
      </c>
      <c r="Z47" s="75">
        <f>+IF(X47&lt;&gt;0,+(Y47/X47)*100,0)</f>
        <v>-4.236756634607802</v>
      </c>
      <c r="AA47" s="76">
        <f>SUM(AA45:AA46)</f>
        <v>1447802536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>
        <v>30208939</v>
      </c>
      <c r="F5" s="8">
        <v>30208936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30208936</v>
      </c>
      <c r="Y5" s="8">
        <v>-30208936</v>
      </c>
      <c r="Z5" s="2">
        <v>-100</v>
      </c>
      <c r="AA5" s="6">
        <v>30208936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/>
      <c r="D9" s="6"/>
      <c r="E9" s="7">
        <v>7709699</v>
      </c>
      <c r="F9" s="8">
        <v>6019777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>
        <v>6019777</v>
      </c>
      <c r="Y9" s="8">
        <v>-6019777</v>
      </c>
      <c r="Z9" s="2">
        <v>-100</v>
      </c>
      <c r="AA9" s="6">
        <v>6019777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/>
      <c r="D11" s="6"/>
      <c r="E11" s="7">
        <v>842557</v>
      </c>
      <c r="F11" s="8">
        <v>479278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479278</v>
      </c>
      <c r="Y11" s="8">
        <v>-479278</v>
      </c>
      <c r="Z11" s="2">
        <v>-100</v>
      </c>
      <c r="AA11" s="6">
        <v>479278</v>
      </c>
    </row>
    <row r="12" spans="1:27" ht="12.75">
      <c r="A12" s="25" t="s">
        <v>37</v>
      </c>
      <c r="B12" s="29"/>
      <c r="C12" s="6"/>
      <c r="D12" s="6"/>
      <c r="E12" s="7">
        <v>5324447</v>
      </c>
      <c r="F12" s="8">
        <v>7182288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7182288</v>
      </c>
      <c r="Y12" s="8">
        <v>-7182288</v>
      </c>
      <c r="Z12" s="2">
        <v>-100</v>
      </c>
      <c r="AA12" s="6">
        <v>7182288</v>
      </c>
    </row>
    <row r="13" spans="1:27" ht="12.75">
      <c r="A13" s="23" t="s">
        <v>38</v>
      </c>
      <c r="B13" s="29"/>
      <c r="C13" s="6"/>
      <c r="D13" s="6"/>
      <c r="E13" s="7">
        <v>10190862</v>
      </c>
      <c r="F13" s="8">
        <v>11514791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11514791</v>
      </c>
      <c r="Y13" s="8">
        <v>-11514791</v>
      </c>
      <c r="Z13" s="2">
        <v>-100</v>
      </c>
      <c r="AA13" s="6">
        <v>11514791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>
        <v>1460683</v>
      </c>
      <c r="F15" s="8">
        <v>2513445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2513445</v>
      </c>
      <c r="Y15" s="8">
        <v>-2513445</v>
      </c>
      <c r="Z15" s="2">
        <v>-100</v>
      </c>
      <c r="AA15" s="6">
        <v>2513445</v>
      </c>
    </row>
    <row r="16" spans="1:27" ht="12.75">
      <c r="A16" s="23" t="s">
        <v>41</v>
      </c>
      <c r="B16" s="29"/>
      <c r="C16" s="6"/>
      <c r="D16" s="6"/>
      <c r="E16" s="7"/>
      <c r="F16" s="8">
        <v>7837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7837</v>
      </c>
      <c r="Y16" s="8">
        <v>-7837</v>
      </c>
      <c r="Z16" s="2">
        <v>-100</v>
      </c>
      <c r="AA16" s="6">
        <v>7837</v>
      </c>
    </row>
    <row r="17" spans="1:27" ht="12.75">
      <c r="A17" s="23" t="s">
        <v>42</v>
      </c>
      <c r="B17" s="29"/>
      <c r="C17" s="6"/>
      <c r="D17" s="6"/>
      <c r="E17" s="7">
        <v>10783801</v>
      </c>
      <c r="F17" s="8">
        <v>16686370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16686370</v>
      </c>
      <c r="Y17" s="8">
        <v>-16686370</v>
      </c>
      <c r="Z17" s="2">
        <v>-100</v>
      </c>
      <c r="AA17" s="6">
        <v>16686370</v>
      </c>
    </row>
    <row r="18" spans="1:27" ht="12.75">
      <c r="A18" s="23" t="s">
        <v>43</v>
      </c>
      <c r="B18" s="29"/>
      <c r="C18" s="6"/>
      <c r="D18" s="6"/>
      <c r="E18" s="7">
        <v>253358000</v>
      </c>
      <c r="F18" s="8">
        <v>278874455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278874455</v>
      </c>
      <c r="Y18" s="8">
        <v>-278874455</v>
      </c>
      <c r="Z18" s="2">
        <v>-100</v>
      </c>
      <c r="AA18" s="6">
        <v>278874455</v>
      </c>
    </row>
    <row r="19" spans="1:27" ht="12.75">
      <c r="A19" s="23" t="s">
        <v>44</v>
      </c>
      <c r="B19" s="29"/>
      <c r="C19" s="6"/>
      <c r="D19" s="6"/>
      <c r="E19" s="7">
        <v>34487751</v>
      </c>
      <c r="F19" s="26">
        <v>4068814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>
        <v>4068814</v>
      </c>
      <c r="Y19" s="26">
        <v>-4068814</v>
      </c>
      <c r="Z19" s="27">
        <v>-100</v>
      </c>
      <c r="AA19" s="28">
        <v>4068814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354366739</v>
      </c>
      <c r="F21" s="35">
        <f t="shared" si="0"/>
        <v>357555991</v>
      </c>
      <c r="G21" s="35">
        <f t="shared" si="0"/>
        <v>0</v>
      </c>
      <c r="H21" s="35">
        <f t="shared" si="0"/>
        <v>0</v>
      </c>
      <c r="I21" s="35">
        <f t="shared" si="0"/>
        <v>0</v>
      </c>
      <c r="J21" s="35">
        <f t="shared" si="0"/>
        <v>0</v>
      </c>
      <c r="K21" s="35">
        <f t="shared" si="0"/>
        <v>0</v>
      </c>
      <c r="L21" s="35">
        <f t="shared" si="0"/>
        <v>0</v>
      </c>
      <c r="M21" s="35">
        <f t="shared" si="0"/>
        <v>0</v>
      </c>
      <c r="N21" s="35">
        <f t="shared" si="0"/>
        <v>0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0</v>
      </c>
      <c r="X21" s="35">
        <f t="shared" si="0"/>
        <v>357555991</v>
      </c>
      <c r="Y21" s="35">
        <f t="shared" si="0"/>
        <v>-357555991</v>
      </c>
      <c r="Z21" s="36">
        <f>+IF(X21&lt;&gt;0,+(Y21/X21)*100,0)</f>
        <v>-100</v>
      </c>
      <c r="AA21" s="33">
        <f>SUM(AA5:AA20)</f>
        <v>357555991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/>
      <c r="D24" s="6"/>
      <c r="E24" s="7">
        <v>110277908</v>
      </c>
      <c r="F24" s="8">
        <v>106076629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>
        <v>106076629</v>
      </c>
      <c r="Y24" s="8">
        <v>-106076629</v>
      </c>
      <c r="Z24" s="2">
        <v>-100</v>
      </c>
      <c r="AA24" s="6">
        <v>106076629</v>
      </c>
    </row>
    <row r="25" spans="1:27" ht="12.75">
      <c r="A25" s="25" t="s">
        <v>49</v>
      </c>
      <c r="B25" s="24"/>
      <c r="C25" s="6"/>
      <c r="D25" s="6"/>
      <c r="E25" s="7">
        <v>27577734</v>
      </c>
      <c r="F25" s="8">
        <v>27577737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>
        <v>27577737</v>
      </c>
      <c r="Y25" s="8">
        <v>-27577737</v>
      </c>
      <c r="Z25" s="2">
        <v>-100</v>
      </c>
      <c r="AA25" s="6">
        <v>27577737</v>
      </c>
    </row>
    <row r="26" spans="1:27" ht="12.75">
      <c r="A26" s="25" t="s">
        <v>50</v>
      </c>
      <c r="B26" s="24"/>
      <c r="C26" s="6"/>
      <c r="D26" s="6"/>
      <c r="E26" s="7">
        <v>32630785</v>
      </c>
      <c r="F26" s="8">
        <v>28476010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28476010</v>
      </c>
      <c r="Y26" s="8">
        <v>-28476010</v>
      </c>
      <c r="Z26" s="2">
        <v>-100</v>
      </c>
      <c r="AA26" s="6">
        <v>28476010</v>
      </c>
    </row>
    <row r="27" spans="1:27" ht="12.75">
      <c r="A27" s="25" t="s">
        <v>51</v>
      </c>
      <c r="B27" s="24"/>
      <c r="C27" s="6"/>
      <c r="D27" s="6"/>
      <c r="E27" s="7">
        <v>37871995</v>
      </c>
      <c r="F27" s="8">
        <v>30872001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30872001</v>
      </c>
      <c r="Y27" s="8">
        <v>-30872001</v>
      </c>
      <c r="Z27" s="2">
        <v>-100</v>
      </c>
      <c r="AA27" s="6">
        <v>30872001</v>
      </c>
    </row>
    <row r="28" spans="1:27" ht="12.75">
      <c r="A28" s="25" t="s">
        <v>52</v>
      </c>
      <c r="B28" s="24"/>
      <c r="C28" s="6"/>
      <c r="D28" s="6"/>
      <c r="E28" s="7">
        <v>135001</v>
      </c>
      <c r="F28" s="8">
        <v>135000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135000</v>
      </c>
      <c r="Y28" s="8">
        <v>-135000</v>
      </c>
      <c r="Z28" s="2">
        <v>-100</v>
      </c>
      <c r="AA28" s="6">
        <v>135000</v>
      </c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/>
      <c r="D30" s="6"/>
      <c r="E30" s="7">
        <v>8159746</v>
      </c>
      <c r="F30" s="8">
        <v>3102977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v>3102977</v>
      </c>
      <c r="Y30" s="8">
        <v>-3102977</v>
      </c>
      <c r="Z30" s="2">
        <v>-100</v>
      </c>
      <c r="AA30" s="6">
        <v>3102977</v>
      </c>
    </row>
    <row r="31" spans="1:27" ht="12.75">
      <c r="A31" s="25" t="s">
        <v>55</v>
      </c>
      <c r="B31" s="24"/>
      <c r="C31" s="6"/>
      <c r="D31" s="6"/>
      <c r="E31" s="7">
        <v>48086840</v>
      </c>
      <c r="F31" s="8">
        <v>57336934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v>57336934</v>
      </c>
      <c r="Y31" s="8">
        <v>-57336934</v>
      </c>
      <c r="Z31" s="2">
        <v>-100</v>
      </c>
      <c r="AA31" s="6">
        <v>57336934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/>
      <c r="D33" s="6"/>
      <c r="E33" s="7">
        <v>39534635</v>
      </c>
      <c r="F33" s="8">
        <v>43030935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>
        <v>43030935</v>
      </c>
      <c r="Y33" s="8">
        <v>-43030935</v>
      </c>
      <c r="Z33" s="2">
        <v>-100</v>
      </c>
      <c r="AA33" s="6">
        <v>43030935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304274644</v>
      </c>
      <c r="F35" s="35">
        <f t="shared" si="1"/>
        <v>296608223</v>
      </c>
      <c r="G35" s="35">
        <f t="shared" si="1"/>
        <v>0</v>
      </c>
      <c r="H35" s="35">
        <f t="shared" si="1"/>
        <v>0</v>
      </c>
      <c r="I35" s="35">
        <f t="shared" si="1"/>
        <v>0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0</v>
      </c>
      <c r="O35" s="35">
        <f t="shared" si="1"/>
        <v>0</v>
      </c>
      <c r="P35" s="35">
        <f t="shared" si="1"/>
        <v>0</v>
      </c>
      <c r="Q35" s="35">
        <f t="shared" si="1"/>
        <v>0</v>
      </c>
      <c r="R35" s="35">
        <f t="shared" si="1"/>
        <v>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0</v>
      </c>
      <c r="X35" s="35">
        <f t="shared" si="1"/>
        <v>296608223</v>
      </c>
      <c r="Y35" s="35">
        <f t="shared" si="1"/>
        <v>-296608223</v>
      </c>
      <c r="Z35" s="36">
        <f>+IF(X35&lt;&gt;0,+(Y35/X35)*100,0)</f>
        <v>-100</v>
      </c>
      <c r="AA35" s="33">
        <f>SUM(AA24:AA34)</f>
        <v>296608223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50092095</v>
      </c>
      <c r="F37" s="48">
        <f t="shared" si="2"/>
        <v>60947768</v>
      </c>
      <c r="G37" s="48">
        <f t="shared" si="2"/>
        <v>0</v>
      </c>
      <c r="H37" s="48">
        <f t="shared" si="2"/>
        <v>0</v>
      </c>
      <c r="I37" s="48">
        <f t="shared" si="2"/>
        <v>0</v>
      </c>
      <c r="J37" s="48">
        <f t="shared" si="2"/>
        <v>0</v>
      </c>
      <c r="K37" s="48">
        <f t="shared" si="2"/>
        <v>0</v>
      </c>
      <c r="L37" s="48">
        <f t="shared" si="2"/>
        <v>0</v>
      </c>
      <c r="M37" s="48">
        <f t="shared" si="2"/>
        <v>0</v>
      </c>
      <c r="N37" s="48">
        <f t="shared" si="2"/>
        <v>0</v>
      </c>
      <c r="O37" s="48">
        <f t="shared" si="2"/>
        <v>0</v>
      </c>
      <c r="P37" s="48">
        <f t="shared" si="2"/>
        <v>0</v>
      </c>
      <c r="Q37" s="48">
        <f t="shared" si="2"/>
        <v>0</v>
      </c>
      <c r="R37" s="48">
        <f t="shared" si="2"/>
        <v>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0</v>
      </c>
      <c r="X37" s="48">
        <f>IF(F21=F35,0,X21-X35)</f>
        <v>60947768</v>
      </c>
      <c r="Y37" s="48">
        <f t="shared" si="2"/>
        <v>-60947768</v>
      </c>
      <c r="Z37" s="49">
        <f>+IF(X37&lt;&gt;0,+(Y37/X37)*100,0)</f>
        <v>-100</v>
      </c>
      <c r="AA37" s="46">
        <f>+AA21-AA35</f>
        <v>60947768</v>
      </c>
    </row>
    <row r="38" spans="1:27" ht="22.5" customHeight="1">
      <c r="A38" s="50" t="s">
        <v>60</v>
      </c>
      <c r="B38" s="29"/>
      <c r="C38" s="6"/>
      <c r="D38" s="6"/>
      <c r="E38" s="7">
        <v>54074000</v>
      </c>
      <c r="F38" s="8">
        <v>54380135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54380135</v>
      </c>
      <c r="Y38" s="8">
        <v>-54380135</v>
      </c>
      <c r="Z38" s="2">
        <v>-100</v>
      </c>
      <c r="AA38" s="6">
        <v>54380135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104166095</v>
      </c>
      <c r="F41" s="58">
        <f t="shared" si="3"/>
        <v>115327903</v>
      </c>
      <c r="G41" s="58">
        <f t="shared" si="3"/>
        <v>0</v>
      </c>
      <c r="H41" s="58">
        <f t="shared" si="3"/>
        <v>0</v>
      </c>
      <c r="I41" s="58">
        <f t="shared" si="3"/>
        <v>0</v>
      </c>
      <c r="J41" s="58">
        <f t="shared" si="3"/>
        <v>0</v>
      </c>
      <c r="K41" s="58">
        <f t="shared" si="3"/>
        <v>0</v>
      </c>
      <c r="L41" s="58">
        <f t="shared" si="3"/>
        <v>0</v>
      </c>
      <c r="M41" s="58">
        <f t="shared" si="3"/>
        <v>0</v>
      </c>
      <c r="N41" s="58">
        <f t="shared" si="3"/>
        <v>0</v>
      </c>
      <c r="O41" s="58">
        <f t="shared" si="3"/>
        <v>0</v>
      </c>
      <c r="P41" s="58">
        <f t="shared" si="3"/>
        <v>0</v>
      </c>
      <c r="Q41" s="58">
        <f t="shared" si="3"/>
        <v>0</v>
      </c>
      <c r="R41" s="58">
        <f t="shared" si="3"/>
        <v>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0</v>
      </c>
      <c r="X41" s="58">
        <f t="shared" si="3"/>
        <v>115327903</v>
      </c>
      <c r="Y41" s="58">
        <f t="shared" si="3"/>
        <v>-115327903</v>
      </c>
      <c r="Z41" s="59">
        <f>+IF(X41&lt;&gt;0,+(Y41/X41)*100,0)</f>
        <v>-100</v>
      </c>
      <c r="AA41" s="56">
        <f>SUM(AA37:AA40)</f>
        <v>115327903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104166095</v>
      </c>
      <c r="F43" s="66">
        <f t="shared" si="4"/>
        <v>115327903</v>
      </c>
      <c r="G43" s="66">
        <f t="shared" si="4"/>
        <v>0</v>
      </c>
      <c r="H43" s="66">
        <f t="shared" si="4"/>
        <v>0</v>
      </c>
      <c r="I43" s="66">
        <f t="shared" si="4"/>
        <v>0</v>
      </c>
      <c r="J43" s="66">
        <f t="shared" si="4"/>
        <v>0</v>
      </c>
      <c r="K43" s="66">
        <f t="shared" si="4"/>
        <v>0</v>
      </c>
      <c r="L43" s="66">
        <f t="shared" si="4"/>
        <v>0</v>
      </c>
      <c r="M43" s="66">
        <f t="shared" si="4"/>
        <v>0</v>
      </c>
      <c r="N43" s="66">
        <f t="shared" si="4"/>
        <v>0</v>
      </c>
      <c r="O43" s="66">
        <f t="shared" si="4"/>
        <v>0</v>
      </c>
      <c r="P43" s="66">
        <f t="shared" si="4"/>
        <v>0</v>
      </c>
      <c r="Q43" s="66">
        <f t="shared" si="4"/>
        <v>0</v>
      </c>
      <c r="R43" s="66">
        <f t="shared" si="4"/>
        <v>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0</v>
      </c>
      <c r="X43" s="66">
        <f t="shared" si="4"/>
        <v>115327903</v>
      </c>
      <c r="Y43" s="66">
        <f t="shared" si="4"/>
        <v>-115327903</v>
      </c>
      <c r="Z43" s="67">
        <f>+IF(X43&lt;&gt;0,+(Y43/X43)*100,0)</f>
        <v>-100</v>
      </c>
      <c r="AA43" s="64">
        <f>+AA41-AA42</f>
        <v>115327903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104166095</v>
      </c>
      <c r="F45" s="58">
        <f t="shared" si="5"/>
        <v>115327903</v>
      </c>
      <c r="G45" s="58">
        <f t="shared" si="5"/>
        <v>0</v>
      </c>
      <c r="H45" s="58">
        <f t="shared" si="5"/>
        <v>0</v>
      </c>
      <c r="I45" s="58">
        <f t="shared" si="5"/>
        <v>0</v>
      </c>
      <c r="J45" s="58">
        <f t="shared" si="5"/>
        <v>0</v>
      </c>
      <c r="K45" s="58">
        <f t="shared" si="5"/>
        <v>0</v>
      </c>
      <c r="L45" s="58">
        <f t="shared" si="5"/>
        <v>0</v>
      </c>
      <c r="M45" s="58">
        <f t="shared" si="5"/>
        <v>0</v>
      </c>
      <c r="N45" s="58">
        <f t="shared" si="5"/>
        <v>0</v>
      </c>
      <c r="O45" s="58">
        <f t="shared" si="5"/>
        <v>0</v>
      </c>
      <c r="P45" s="58">
        <f t="shared" si="5"/>
        <v>0</v>
      </c>
      <c r="Q45" s="58">
        <f t="shared" si="5"/>
        <v>0</v>
      </c>
      <c r="R45" s="58">
        <f t="shared" si="5"/>
        <v>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0</v>
      </c>
      <c r="X45" s="58">
        <f t="shared" si="5"/>
        <v>115327903</v>
      </c>
      <c r="Y45" s="58">
        <f t="shared" si="5"/>
        <v>-115327903</v>
      </c>
      <c r="Z45" s="59">
        <f>+IF(X45&lt;&gt;0,+(Y45/X45)*100,0)</f>
        <v>-100</v>
      </c>
      <c r="AA45" s="56">
        <f>SUM(AA43:AA44)</f>
        <v>115327903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104166095</v>
      </c>
      <c r="F47" s="73">
        <f t="shared" si="6"/>
        <v>115327903</v>
      </c>
      <c r="G47" s="73">
        <f t="shared" si="6"/>
        <v>0</v>
      </c>
      <c r="H47" s="74">
        <f t="shared" si="6"/>
        <v>0</v>
      </c>
      <c r="I47" s="74">
        <f t="shared" si="6"/>
        <v>0</v>
      </c>
      <c r="J47" s="74">
        <f t="shared" si="6"/>
        <v>0</v>
      </c>
      <c r="K47" s="74">
        <f t="shared" si="6"/>
        <v>0</v>
      </c>
      <c r="L47" s="74">
        <f t="shared" si="6"/>
        <v>0</v>
      </c>
      <c r="M47" s="73">
        <f t="shared" si="6"/>
        <v>0</v>
      </c>
      <c r="N47" s="73">
        <f t="shared" si="6"/>
        <v>0</v>
      </c>
      <c r="O47" s="74">
        <f t="shared" si="6"/>
        <v>0</v>
      </c>
      <c r="P47" s="74">
        <f t="shared" si="6"/>
        <v>0</v>
      </c>
      <c r="Q47" s="74">
        <f t="shared" si="6"/>
        <v>0</v>
      </c>
      <c r="R47" s="74">
        <f t="shared" si="6"/>
        <v>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0</v>
      </c>
      <c r="X47" s="74">
        <f t="shared" si="6"/>
        <v>115327903</v>
      </c>
      <c r="Y47" s="74">
        <f t="shared" si="6"/>
        <v>-115327903</v>
      </c>
      <c r="Z47" s="75">
        <f>+IF(X47&lt;&gt;0,+(Y47/X47)*100,0)</f>
        <v>-100</v>
      </c>
      <c r="AA47" s="76">
        <f>SUM(AA45:AA46)</f>
        <v>115327903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>
        <v>70928518</v>
      </c>
      <c r="D7" s="6"/>
      <c r="E7" s="7">
        <v>64626000</v>
      </c>
      <c r="F7" s="8">
        <v>64626000</v>
      </c>
      <c r="G7" s="8"/>
      <c r="H7" s="8">
        <v>11600069</v>
      </c>
      <c r="I7" s="8">
        <v>3481694</v>
      </c>
      <c r="J7" s="8">
        <v>15081763</v>
      </c>
      <c r="K7" s="8">
        <v>6097588</v>
      </c>
      <c r="L7" s="8">
        <v>4600782</v>
      </c>
      <c r="M7" s="8">
        <v>5421222</v>
      </c>
      <c r="N7" s="8">
        <v>16119592</v>
      </c>
      <c r="O7" s="8">
        <v>4301995</v>
      </c>
      <c r="P7" s="8">
        <v>6931612</v>
      </c>
      <c r="Q7" s="8">
        <v>5123913</v>
      </c>
      <c r="R7" s="8">
        <v>16357520</v>
      </c>
      <c r="S7" s="8">
        <v>168456</v>
      </c>
      <c r="T7" s="8"/>
      <c r="U7" s="8">
        <v>18214207</v>
      </c>
      <c r="V7" s="8">
        <v>18382663</v>
      </c>
      <c r="W7" s="8">
        <v>65941538</v>
      </c>
      <c r="X7" s="8">
        <v>64626000</v>
      </c>
      <c r="Y7" s="8">
        <v>1315538</v>
      </c>
      <c r="Z7" s="2">
        <v>2.04</v>
      </c>
      <c r="AA7" s="6">
        <v>64626000</v>
      </c>
    </row>
    <row r="8" spans="1:27" ht="12.75">
      <c r="A8" s="25" t="s">
        <v>34</v>
      </c>
      <c r="B8" s="24"/>
      <c r="C8" s="6"/>
      <c r="D8" s="6"/>
      <c r="E8" s="7">
        <v>3401000</v>
      </c>
      <c r="F8" s="8">
        <v>3401000</v>
      </c>
      <c r="G8" s="8"/>
      <c r="H8" s="8">
        <v>2259065</v>
      </c>
      <c r="I8" s="8">
        <v>742613</v>
      </c>
      <c r="J8" s="8">
        <v>3001678</v>
      </c>
      <c r="K8" s="8">
        <v>690783</v>
      </c>
      <c r="L8" s="8">
        <v>688147</v>
      </c>
      <c r="M8" s="8">
        <v>777380</v>
      </c>
      <c r="N8" s="8">
        <v>2156310</v>
      </c>
      <c r="O8" s="8">
        <v>715642</v>
      </c>
      <c r="P8" s="8">
        <v>777676</v>
      </c>
      <c r="Q8" s="8">
        <v>715853</v>
      </c>
      <c r="R8" s="8">
        <v>2209171</v>
      </c>
      <c r="S8" s="8">
        <v>64597</v>
      </c>
      <c r="T8" s="8"/>
      <c r="U8" s="8">
        <v>2397960</v>
      </c>
      <c r="V8" s="8">
        <v>2462557</v>
      </c>
      <c r="W8" s="8">
        <v>9829716</v>
      </c>
      <c r="X8" s="8">
        <v>3401000</v>
      </c>
      <c r="Y8" s="8">
        <v>6428716</v>
      </c>
      <c r="Z8" s="2">
        <v>189.02</v>
      </c>
      <c r="AA8" s="6">
        <v>3401000</v>
      </c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/>
      <c r="D11" s="6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"/>
      <c r="AA11" s="6"/>
    </row>
    <row r="12" spans="1:27" ht="12.75">
      <c r="A12" s="25" t="s">
        <v>37</v>
      </c>
      <c r="B12" s="29"/>
      <c r="C12" s="6">
        <v>29477893</v>
      </c>
      <c r="D12" s="6"/>
      <c r="E12" s="7">
        <v>27452000</v>
      </c>
      <c r="F12" s="8">
        <v>27542000</v>
      </c>
      <c r="G12" s="8">
        <v>1157615</v>
      </c>
      <c r="H12" s="8">
        <v>2116728</v>
      </c>
      <c r="I12" s="8">
        <v>4805093</v>
      </c>
      <c r="J12" s="8">
        <v>8079436</v>
      </c>
      <c r="K12" s="8">
        <v>902852</v>
      </c>
      <c r="L12" s="8">
        <v>2238326</v>
      </c>
      <c r="M12" s="8">
        <v>3705928</v>
      </c>
      <c r="N12" s="8">
        <v>6847106</v>
      </c>
      <c r="O12" s="8">
        <v>1778315</v>
      </c>
      <c r="P12" s="8">
        <v>2264449</v>
      </c>
      <c r="Q12" s="8">
        <v>3638732</v>
      </c>
      <c r="R12" s="8">
        <v>7681496</v>
      </c>
      <c r="S12" s="8">
        <v>979856</v>
      </c>
      <c r="T12" s="8">
        <v>2702246</v>
      </c>
      <c r="U12" s="8">
        <v>2413472</v>
      </c>
      <c r="V12" s="8">
        <v>6095574</v>
      </c>
      <c r="W12" s="8">
        <v>28703612</v>
      </c>
      <c r="X12" s="8">
        <v>27542000</v>
      </c>
      <c r="Y12" s="8">
        <v>1161612</v>
      </c>
      <c r="Z12" s="2">
        <v>4.22</v>
      </c>
      <c r="AA12" s="6">
        <v>27542000</v>
      </c>
    </row>
    <row r="13" spans="1:27" ht="12.75">
      <c r="A13" s="23" t="s">
        <v>38</v>
      </c>
      <c r="B13" s="29"/>
      <c r="C13" s="6">
        <v>18038581</v>
      </c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v>61090</v>
      </c>
      <c r="V15" s="8">
        <v>61090</v>
      </c>
      <c r="W15" s="8">
        <v>61090</v>
      </c>
      <c r="X15" s="8"/>
      <c r="Y15" s="8">
        <v>61090</v>
      </c>
      <c r="Z15" s="2"/>
      <c r="AA15" s="6"/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128928</v>
      </c>
      <c r="V17" s="8">
        <v>128928</v>
      </c>
      <c r="W17" s="8">
        <v>128928</v>
      </c>
      <c r="X17" s="8"/>
      <c r="Y17" s="8">
        <v>128928</v>
      </c>
      <c r="Z17" s="2"/>
      <c r="AA17" s="6"/>
    </row>
    <row r="18" spans="1:27" ht="12.75">
      <c r="A18" s="23" t="s">
        <v>43</v>
      </c>
      <c r="B18" s="29"/>
      <c r="C18" s="6">
        <v>554926000</v>
      </c>
      <c r="D18" s="6"/>
      <c r="E18" s="7">
        <v>596929000</v>
      </c>
      <c r="F18" s="8">
        <v>644930000</v>
      </c>
      <c r="G18" s="8">
        <v>490823617</v>
      </c>
      <c r="H18" s="8">
        <v>-244018833</v>
      </c>
      <c r="I18" s="8">
        <v>-906436</v>
      </c>
      <c r="J18" s="8">
        <v>245898348</v>
      </c>
      <c r="K18" s="8">
        <v>177641</v>
      </c>
      <c r="L18" s="8">
        <v>528509</v>
      </c>
      <c r="M18" s="8">
        <v>196694200</v>
      </c>
      <c r="N18" s="8">
        <v>197400350</v>
      </c>
      <c r="O18" s="8">
        <v>194358</v>
      </c>
      <c r="P18" s="8">
        <v>484930</v>
      </c>
      <c r="Q18" s="8">
        <v>147712185</v>
      </c>
      <c r="R18" s="8">
        <v>148391473</v>
      </c>
      <c r="S18" s="8">
        <v>544950</v>
      </c>
      <c r="T18" s="8">
        <v>654656</v>
      </c>
      <c r="U18" s="8">
        <v>937097</v>
      </c>
      <c r="V18" s="8">
        <v>2136703</v>
      </c>
      <c r="W18" s="8">
        <v>593826874</v>
      </c>
      <c r="X18" s="8">
        <v>644930000</v>
      </c>
      <c r="Y18" s="8">
        <v>-51103126</v>
      </c>
      <c r="Z18" s="2">
        <v>-7.92</v>
      </c>
      <c r="AA18" s="6">
        <v>644930000</v>
      </c>
    </row>
    <row r="19" spans="1:27" ht="12.75">
      <c r="A19" s="23" t="s">
        <v>44</v>
      </c>
      <c r="B19" s="29"/>
      <c r="C19" s="6">
        <v>1252638</v>
      </c>
      <c r="D19" s="6"/>
      <c r="E19" s="7">
        <v>1344000</v>
      </c>
      <c r="F19" s="26">
        <v>1344000</v>
      </c>
      <c r="G19" s="26">
        <v>1834</v>
      </c>
      <c r="H19" s="26">
        <v>37103</v>
      </c>
      <c r="I19" s="26">
        <v>120957</v>
      </c>
      <c r="J19" s="26">
        <v>159894</v>
      </c>
      <c r="K19" s="26">
        <v>13778</v>
      </c>
      <c r="L19" s="26">
        <v>109080</v>
      </c>
      <c r="M19" s="26">
        <v>11681</v>
      </c>
      <c r="N19" s="26">
        <v>134539</v>
      </c>
      <c r="O19" s="26">
        <v>24184</v>
      </c>
      <c r="P19" s="26">
        <v>54155</v>
      </c>
      <c r="Q19" s="26">
        <v>22506</v>
      </c>
      <c r="R19" s="26">
        <v>100845</v>
      </c>
      <c r="S19" s="26"/>
      <c r="T19" s="26"/>
      <c r="U19" s="26">
        <v>33580</v>
      </c>
      <c r="V19" s="26">
        <v>33580</v>
      </c>
      <c r="W19" s="26">
        <v>428858</v>
      </c>
      <c r="X19" s="26">
        <v>1344000</v>
      </c>
      <c r="Y19" s="26">
        <v>-915142</v>
      </c>
      <c r="Z19" s="27">
        <v>-68.09</v>
      </c>
      <c r="AA19" s="28">
        <v>1344000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674623630</v>
      </c>
      <c r="D21" s="33">
        <f t="shared" si="0"/>
        <v>0</v>
      </c>
      <c r="E21" s="34">
        <f t="shared" si="0"/>
        <v>693752000</v>
      </c>
      <c r="F21" s="35">
        <f t="shared" si="0"/>
        <v>741843000</v>
      </c>
      <c r="G21" s="35">
        <f t="shared" si="0"/>
        <v>491983066</v>
      </c>
      <c r="H21" s="35">
        <f t="shared" si="0"/>
        <v>-228005868</v>
      </c>
      <c r="I21" s="35">
        <f t="shared" si="0"/>
        <v>8243921</v>
      </c>
      <c r="J21" s="35">
        <f t="shared" si="0"/>
        <v>272221119</v>
      </c>
      <c r="K21" s="35">
        <f t="shared" si="0"/>
        <v>7882642</v>
      </c>
      <c r="L21" s="35">
        <f t="shared" si="0"/>
        <v>8164844</v>
      </c>
      <c r="M21" s="35">
        <f t="shared" si="0"/>
        <v>206610411</v>
      </c>
      <c r="N21" s="35">
        <f t="shared" si="0"/>
        <v>222657897</v>
      </c>
      <c r="O21" s="35">
        <f t="shared" si="0"/>
        <v>7014494</v>
      </c>
      <c r="P21" s="35">
        <f t="shared" si="0"/>
        <v>10512822</v>
      </c>
      <c r="Q21" s="35">
        <f t="shared" si="0"/>
        <v>157213189</v>
      </c>
      <c r="R21" s="35">
        <f t="shared" si="0"/>
        <v>174740505</v>
      </c>
      <c r="S21" s="35">
        <f t="shared" si="0"/>
        <v>1757859</v>
      </c>
      <c r="T21" s="35">
        <f t="shared" si="0"/>
        <v>3356902</v>
      </c>
      <c r="U21" s="35">
        <f t="shared" si="0"/>
        <v>24186334</v>
      </c>
      <c r="V21" s="35">
        <f t="shared" si="0"/>
        <v>29301095</v>
      </c>
      <c r="W21" s="35">
        <f t="shared" si="0"/>
        <v>698920616</v>
      </c>
      <c r="X21" s="35">
        <f t="shared" si="0"/>
        <v>741843000</v>
      </c>
      <c r="Y21" s="35">
        <f t="shared" si="0"/>
        <v>-42922384</v>
      </c>
      <c r="Z21" s="36">
        <f>+IF(X21&lt;&gt;0,+(Y21/X21)*100,0)</f>
        <v>-5.785912113479537</v>
      </c>
      <c r="AA21" s="33">
        <f>SUM(AA5:AA20)</f>
        <v>741843000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296726424</v>
      </c>
      <c r="D24" s="6"/>
      <c r="E24" s="7">
        <v>312371000</v>
      </c>
      <c r="F24" s="8">
        <v>283926000</v>
      </c>
      <c r="G24" s="8">
        <v>22406503</v>
      </c>
      <c r="H24" s="8">
        <v>24440835</v>
      </c>
      <c r="I24" s="8">
        <v>23331488</v>
      </c>
      <c r="J24" s="8">
        <v>70178826</v>
      </c>
      <c r="K24" s="8">
        <v>25774693</v>
      </c>
      <c r="L24" s="8">
        <v>24352392</v>
      </c>
      <c r="M24" s="8">
        <v>23750923</v>
      </c>
      <c r="N24" s="8">
        <v>73878008</v>
      </c>
      <c r="O24" s="8">
        <v>25341916</v>
      </c>
      <c r="P24" s="8">
        <v>28167910</v>
      </c>
      <c r="Q24" s="8">
        <v>25819778</v>
      </c>
      <c r="R24" s="8">
        <v>79329604</v>
      </c>
      <c r="S24" s="8">
        <v>26109522</v>
      </c>
      <c r="T24" s="8">
        <v>26489472</v>
      </c>
      <c r="U24" s="8">
        <v>36510684</v>
      </c>
      <c r="V24" s="8">
        <v>89109678</v>
      </c>
      <c r="W24" s="8">
        <v>312496116</v>
      </c>
      <c r="X24" s="8">
        <v>283926000</v>
      </c>
      <c r="Y24" s="8">
        <v>28570116</v>
      </c>
      <c r="Z24" s="2">
        <v>10.06</v>
      </c>
      <c r="AA24" s="6">
        <v>283926000</v>
      </c>
    </row>
    <row r="25" spans="1:27" ht="12.75">
      <c r="A25" s="25" t="s">
        <v>49</v>
      </c>
      <c r="B25" s="24"/>
      <c r="C25" s="6">
        <v>14190445</v>
      </c>
      <c r="D25" s="6"/>
      <c r="E25" s="7">
        <v>15467000</v>
      </c>
      <c r="F25" s="8">
        <v>15289000</v>
      </c>
      <c r="G25" s="8">
        <v>1097018</v>
      </c>
      <c r="H25" s="8">
        <v>1209824</v>
      </c>
      <c r="I25" s="8">
        <v>1209271</v>
      </c>
      <c r="J25" s="8">
        <v>3516113</v>
      </c>
      <c r="K25" s="8">
        <v>1222064</v>
      </c>
      <c r="L25" s="8">
        <v>1201907</v>
      </c>
      <c r="M25" s="8">
        <v>1232264</v>
      </c>
      <c r="N25" s="8">
        <v>3656235</v>
      </c>
      <c r="O25" s="8">
        <v>1222107</v>
      </c>
      <c r="P25" s="8">
        <v>1233721</v>
      </c>
      <c r="Q25" s="8">
        <v>1222117</v>
      </c>
      <c r="R25" s="8">
        <v>3677945</v>
      </c>
      <c r="S25" s="8">
        <v>1214499</v>
      </c>
      <c r="T25" s="8">
        <v>1202083</v>
      </c>
      <c r="U25" s="8">
        <v>1784881</v>
      </c>
      <c r="V25" s="8">
        <v>4201463</v>
      </c>
      <c r="W25" s="8">
        <v>15051756</v>
      </c>
      <c r="X25" s="8">
        <v>15289000</v>
      </c>
      <c r="Y25" s="8">
        <v>-237244</v>
      </c>
      <c r="Z25" s="2">
        <v>-1.55</v>
      </c>
      <c r="AA25" s="6">
        <v>15289000</v>
      </c>
    </row>
    <row r="26" spans="1:27" ht="12.75">
      <c r="A26" s="25" t="s">
        <v>50</v>
      </c>
      <c r="B26" s="24"/>
      <c r="C26" s="6">
        <v>44544196</v>
      </c>
      <c r="D26" s="6"/>
      <c r="E26" s="7">
        <v>9103000</v>
      </c>
      <c r="F26" s="8">
        <v>3000000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3000000</v>
      </c>
      <c r="Y26" s="8">
        <v>-3000000</v>
      </c>
      <c r="Z26" s="2">
        <v>-100</v>
      </c>
      <c r="AA26" s="6">
        <v>3000000</v>
      </c>
    </row>
    <row r="27" spans="1:27" ht="12.75">
      <c r="A27" s="25" t="s">
        <v>51</v>
      </c>
      <c r="B27" s="24"/>
      <c r="C27" s="6">
        <v>80541389</v>
      </c>
      <c r="D27" s="6"/>
      <c r="E27" s="7">
        <v>65626000</v>
      </c>
      <c r="F27" s="8">
        <v>72029000</v>
      </c>
      <c r="G27" s="8"/>
      <c r="H27" s="8"/>
      <c r="I27" s="8">
        <v>18583902</v>
      </c>
      <c r="J27" s="8">
        <v>18583902</v>
      </c>
      <c r="K27" s="8">
        <v>6538862</v>
      </c>
      <c r="L27" s="8">
        <v>5756844</v>
      </c>
      <c r="M27" s="8">
        <v>6234947</v>
      </c>
      <c r="N27" s="8">
        <v>18530653</v>
      </c>
      <c r="O27" s="8">
        <v>6239968</v>
      </c>
      <c r="P27" s="8">
        <v>5831221</v>
      </c>
      <c r="Q27" s="8">
        <v>6233263</v>
      </c>
      <c r="R27" s="8">
        <v>18304452</v>
      </c>
      <c r="S27" s="8">
        <v>6035707</v>
      </c>
      <c r="T27" s="8">
        <v>6050281</v>
      </c>
      <c r="U27" s="8">
        <v>5818163</v>
      </c>
      <c r="V27" s="8">
        <v>17904151</v>
      </c>
      <c r="W27" s="8">
        <v>73323158</v>
      </c>
      <c r="X27" s="8">
        <v>72029000</v>
      </c>
      <c r="Y27" s="8">
        <v>1294158</v>
      </c>
      <c r="Z27" s="2">
        <v>1.8</v>
      </c>
      <c r="AA27" s="6">
        <v>72029000</v>
      </c>
    </row>
    <row r="28" spans="1:27" ht="12.75">
      <c r="A28" s="25" t="s">
        <v>52</v>
      </c>
      <c r="B28" s="24"/>
      <c r="C28" s="6">
        <v>298878</v>
      </c>
      <c r="D28" s="6"/>
      <c r="E28" s="7">
        <v>470000</v>
      </c>
      <c r="F28" s="8">
        <v>470000</v>
      </c>
      <c r="G28" s="8"/>
      <c r="H28" s="8"/>
      <c r="I28" s="8"/>
      <c r="J28" s="8"/>
      <c r="K28" s="8">
        <v>45942</v>
      </c>
      <c r="L28" s="8"/>
      <c r="M28" s="8">
        <v>33832</v>
      </c>
      <c r="N28" s="8">
        <v>79774</v>
      </c>
      <c r="O28" s="8"/>
      <c r="P28" s="8"/>
      <c r="Q28" s="8">
        <v>21410</v>
      </c>
      <c r="R28" s="8">
        <v>21410</v>
      </c>
      <c r="S28" s="8"/>
      <c r="T28" s="8"/>
      <c r="U28" s="8">
        <v>8666</v>
      </c>
      <c r="V28" s="8">
        <v>8666</v>
      </c>
      <c r="W28" s="8">
        <v>109850</v>
      </c>
      <c r="X28" s="8">
        <v>470000</v>
      </c>
      <c r="Y28" s="8">
        <v>-360150</v>
      </c>
      <c r="Z28" s="2">
        <v>-76.63</v>
      </c>
      <c r="AA28" s="6">
        <v>470000</v>
      </c>
    </row>
    <row r="29" spans="1:27" ht="12.75">
      <c r="A29" s="25" t="s">
        <v>53</v>
      </c>
      <c r="B29" s="24"/>
      <c r="C29" s="6">
        <v>63918892</v>
      </c>
      <c r="D29" s="6"/>
      <c r="E29" s="7">
        <v>85428000</v>
      </c>
      <c r="F29" s="8">
        <v>83428000</v>
      </c>
      <c r="G29" s="8"/>
      <c r="H29" s="8">
        <v>4156129</v>
      </c>
      <c r="I29" s="8">
        <v>4993633</v>
      </c>
      <c r="J29" s="8">
        <v>9149762</v>
      </c>
      <c r="K29" s="8">
        <v>5850654</v>
      </c>
      <c r="L29" s="8">
        <v>5218874</v>
      </c>
      <c r="M29" s="8">
        <v>5031701</v>
      </c>
      <c r="N29" s="8">
        <v>16101229</v>
      </c>
      <c r="O29" s="8">
        <v>7612581</v>
      </c>
      <c r="P29" s="8"/>
      <c r="Q29" s="8">
        <v>11819124</v>
      </c>
      <c r="R29" s="8">
        <v>19431705</v>
      </c>
      <c r="S29" s="8"/>
      <c r="T29" s="8">
        <v>11987251</v>
      </c>
      <c r="U29" s="8"/>
      <c r="V29" s="8">
        <v>11987251</v>
      </c>
      <c r="W29" s="8">
        <v>56669947</v>
      </c>
      <c r="X29" s="8">
        <v>83428000</v>
      </c>
      <c r="Y29" s="8">
        <v>-26758053</v>
      </c>
      <c r="Z29" s="2">
        <v>-32.07</v>
      </c>
      <c r="AA29" s="6">
        <v>83428000</v>
      </c>
    </row>
    <row r="30" spans="1:27" ht="12.75">
      <c r="A30" s="25" t="s">
        <v>54</v>
      </c>
      <c r="B30" s="24"/>
      <c r="C30" s="6">
        <v>6952499</v>
      </c>
      <c r="D30" s="6"/>
      <c r="E30" s="7">
        <v>5967000</v>
      </c>
      <c r="F30" s="8">
        <v>7851000</v>
      </c>
      <c r="G30" s="8">
        <v>722597</v>
      </c>
      <c r="H30" s="8">
        <v>599886</v>
      </c>
      <c r="I30" s="8">
        <v>1001564</v>
      </c>
      <c r="J30" s="8">
        <v>2324047</v>
      </c>
      <c r="K30" s="8">
        <v>935665</v>
      </c>
      <c r="L30" s="8">
        <v>430534</v>
      </c>
      <c r="M30" s="8">
        <v>95664</v>
      </c>
      <c r="N30" s="8">
        <v>1461863</v>
      </c>
      <c r="O30" s="8">
        <v>52425</v>
      </c>
      <c r="P30" s="8">
        <v>312772</v>
      </c>
      <c r="Q30" s="8">
        <v>1089511</v>
      </c>
      <c r="R30" s="8">
        <v>1454708</v>
      </c>
      <c r="S30" s="8">
        <v>146686</v>
      </c>
      <c r="T30" s="8">
        <v>208217</v>
      </c>
      <c r="U30" s="8">
        <v>1258684</v>
      </c>
      <c r="V30" s="8">
        <v>1613587</v>
      </c>
      <c r="W30" s="8">
        <v>6854205</v>
      </c>
      <c r="X30" s="8">
        <v>7851000</v>
      </c>
      <c r="Y30" s="8">
        <v>-996795</v>
      </c>
      <c r="Z30" s="2">
        <v>-12.7</v>
      </c>
      <c r="AA30" s="6">
        <v>7851000</v>
      </c>
    </row>
    <row r="31" spans="1:27" ht="12.75">
      <c r="A31" s="25" t="s">
        <v>55</v>
      </c>
      <c r="B31" s="24"/>
      <c r="C31" s="6">
        <v>119757665</v>
      </c>
      <c r="D31" s="6"/>
      <c r="E31" s="7">
        <v>177506000</v>
      </c>
      <c r="F31" s="8">
        <v>158765000</v>
      </c>
      <c r="G31" s="8">
        <v>7103975</v>
      </c>
      <c r="H31" s="8">
        <v>5000432</v>
      </c>
      <c r="I31" s="8">
        <v>10381044</v>
      </c>
      <c r="J31" s="8">
        <v>22485451</v>
      </c>
      <c r="K31" s="8">
        <v>11917036</v>
      </c>
      <c r="L31" s="8">
        <v>15765747</v>
      </c>
      <c r="M31" s="8">
        <v>9450080</v>
      </c>
      <c r="N31" s="8">
        <v>37132863</v>
      </c>
      <c r="O31" s="8">
        <v>2383539</v>
      </c>
      <c r="P31" s="8">
        <v>16267096</v>
      </c>
      <c r="Q31" s="8">
        <v>19410806</v>
      </c>
      <c r="R31" s="8">
        <v>38061441</v>
      </c>
      <c r="S31" s="8">
        <v>3440888</v>
      </c>
      <c r="T31" s="8">
        <v>7313131</v>
      </c>
      <c r="U31" s="8">
        <v>7640344</v>
      </c>
      <c r="V31" s="8">
        <v>18394363</v>
      </c>
      <c r="W31" s="8">
        <v>116074118</v>
      </c>
      <c r="X31" s="8">
        <v>158765000</v>
      </c>
      <c r="Y31" s="8">
        <v>-42690882</v>
      </c>
      <c r="Z31" s="2">
        <v>-26.89</v>
      </c>
      <c r="AA31" s="6">
        <v>158765000</v>
      </c>
    </row>
    <row r="32" spans="1:27" ht="12.75">
      <c r="A32" s="25" t="s">
        <v>43</v>
      </c>
      <c r="B32" s="24"/>
      <c r="C32" s="6">
        <v>3030658</v>
      </c>
      <c r="D32" s="6"/>
      <c r="E32" s="7"/>
      <c r="F32" s="8">
        <v>3000000</v>
      </c>
      <c r="G32" s="8">
        <v>1500000</v>
      </c>
      <c r="H32" s="8"/>
      <c r="I32" s="8">
        <v>-1500000</v>
      </c>
      <c r="J32" s="8"/>
      <c r="K32" s="8"/>
      <c r="L32" s="8"/>
      <c r="M32" s="8"/>
      <c r="N32" s="8"/>
      <c r="O32" s="8">
        <v>463783</v>
      </c>
      <c r="P32" s="8"/>
      <c r="Q32" s="8">
        <v>244375</v>
      </c>
      <c r="R32" s="8">
        <v>708158</v>
      </c>
      <c r="S32" s="8"/>
      <c r="T32" s="8"/>
      <c r="U32" s="8"/>
      <c r="V32" s="8"/>
      <c r="W32" s="8">
        <v>708158</v>
      </c>
      <c r="X32" s="8">
        <v>3000000</v>
      </c>
      <c r="Y32" s="8">
        <v>-2291842</v>
      </c>
      <c r="Z32" s="2">
        <v>-76.39</v>
      </c>
      <c r="AA32" s="6">
        <v>3000000</v>
      </c>
    </row>
    <row r="33" spans="1:27" ht="12.75">
      <c r="A33" s="25" t="s">
        <v>56</v>
      </c>
      <c r="B33" s="24"/>
      <c r="C33" s="6">
        <v>85398617</v>
      </c>
      <c r="D33" s="6"/>
      <c r="E33" s="7">
        <v>114094000</v>
      </c>
      <c r="F33" s="8">
        <v>123597000</v>
      </c>
      <c r="G33" s="8">
        <v>3122968</v>
      </c>
      <c r="H33" s="8">
        <v>16930418</v>
      </c>
      <c r="I33" s="8">
        <v>12396927</v>
      </c>
      <c r="J33" s="8">
        <v>32450313</v>
      </c>
      <c r="K33" s="8">
        <v>12946462</v>
      </c>
      <c r="L33" s="8">
        <v>10023257</v>
      </c>
      <c r="M33" s="8">
        <v>13410369</v>
      </c>
      <c r="N33" s="8">
        <v>36380088</v>
      </c>
      <c r="O33" s="8">
        <v>9486080</v>
      </c>
      <c r="P33" s="8">
        <v>4926863</v>
      </c>
      <c r="Q33" s="8">
        <v>16153214</v>
      </c>
      <c r="R33" s="8">
        <v>30566157</v>
      </c>
      <c r="S33" s="8">
        <v>3155126</v>
      </c>
      <c r="T33" s="8">
        <v>1447281</v>
      </c>
      <c r="U33" s="8">
        <v>-22499096</v>
      </c>
      <c r="V33" s="8">
        <v>-17896689</v>
      </c>
      <c r="W33" s="8">
        <v>81499869</v>
      </c>
      <c r="X33" s="8">
        <v>123597000</v>
      </c>
      <c r="Y33" s="8">
        <v>-42097131</v>
      </c>
      <c r="Z33" s="2">
        <v>-34.06</v>
      </c>
      <c r="AA33" s="6">
        <v>123597000</v>
      </c>
    </row>
    <row r="34" spans="1:27" ht="12.75">
      <c r="A34" s="23" t="s">
        <v>57</v>
      </c>
      <c r="B34" s="29"/>
      <c r="C34" s="6">
        <v>39609385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754969048</v>
      </c>
      <c r="D35" s="33">
        <f>SUM(D24:D34)</f>
        <v>0</v>
      </c>
      <c r="E35" s="34">
        <f t="shared" si="1"/>
        <v>786032000</v>
      </c>
      <c r="F35" s="35">
        <f t="shared" si="1"/>
        <v>751355000</v>
      </c>
      <c r="G35" s="35">
        <f t="shared" si="1"/>
        <v>35953061</v>
      </c>
      <c r="H35" s="35">
        <f t="shared" si="1"/>
        <v>52337524</v>
      </c>
      <c r="I35" s="35">
        <f t="shared" si="1"/>
        <v>70397829</v>
      </c>
      <c r="J35" s="35">
        <f t="shared" si="1"/>
        <v>158688414</v>
      </c>
      <c r="K35" s="35">
        <f t="shared" si="1"/>
        <v>65231378</v>
      </c>
      <c r="L35" s="35">
        <f t="shared" si="1"/>
        <v>62749555</v>
      </c>
      <c r="M35" s="35">
        <f t="shared" si="1"/>
        <v>59239780</v>
      </c>
      <c r="N35" s="35">
        <f t="shared" si="1"/>
        <v>187220713</v>
      </c>
      <c r="O35" s="35">
        <f t="shared" si="1"/>
        <v>52802399</v>
      </c>
      <c r="P35" s="35">
        <f t="shared" si="1"/>
        <v>56739583</v>
      </c>
      <c r="Q35" s="35">
        <f t="shared" si="1"/>
        <v>82013598</v>
      </c>
      <c r="R35" s="35">
        <f t="shared" si="1"/>
        <v>191555580</v>
      </c>
      <c r="S35" s="35">
        <f t="shared" si="1"/>
        <v>40102428</v>
      </c>
      <c r="T35" s="35">
        <f t="shared" si="1"/>
        <v>54697716</v>
      </c>
      <c r="U35" s="35">
        <f t="shared" si="1"/>
        <v>30522326</v>
      </c>
      <c r="V35" s="35">
        <f t="shared" si="1"/>
        <v>125322470</v>
      </c>
      <c r="W35" s="35">
        <f t="shared" si="1"/>
        <v>662787177</v>
      </c>
      <c r="X35" s="35">
        <f t="shared" si="1"/>
        <v>751355000</v>
      </c>
      <c r="Y35" s="35">
        <f t="shared" si="1"/>
        <v>-88567823</v>
      </c>
      <c r="Z35" s="36">
        <f>+IF(X35&lt;&gt;0,+(Y35/X35)*100,0)</f>
        <v>-11.787746537921489</v>
      </c>
      <c r="AA35" s="33">
        <f>SUM(AA24:AA34)</f>
        <v>751355000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-80345418</v>
      </c>
      <c r="D37" s="46">
        <f>+D21-D35</f>
        <v>0</v>
      </c>
      <c r="E37" s="47">
        <f t="shared" si="2"/>
        <v>-92280000</v>
      </c>
      <c r="F37" s="48">
        <f t="shared" si="2"/>
        <v>-9512000</v>
      </c>
      <c r="G37" s="48">
        <f t="shared" si="2"/>
        <v>456030005</v>
      </c>
      <c r="H37" s="48">
        <f t="shared" si="2"/>
        <v>-280343392</v>
      </c>
      <c r="I37" s="48">
        <f t="shared" si="2"/>
        <v>-62153908</v>
      </c>
      <c r="J37" s="48">
        <f t="shared" si="2"/>
        <v>113532705</v>
      </c>
      <c r="K37" s="48">
        <f t="shared" si="2"/>
        <v>-57348736</v>
      </c>
      <c r="L37" s="48">
        <f t="shared" si="2"/>
        <v>-54584711</v>
      </c>
      <c r="M37" s="48">
        <f t="shared" si="2"/>
        <v>147370631</v>
      </c>
      <c r="N37" s="48">
        <f t="shared" si="2"/>
        <v>35437184</v>
      </c>
      <c r="O37" s="48">
        <f t="shared" si="2"/>
        <v>-45787905</v>
      </c>
      <c r="P37" s="48">
        <f t="shared" si="2"/>
        <v>-46226761</v>
      </c>
      <c r="Q37" s="48">
        <f t="shared" si="2"/>
        <v>75199591</v>
      </c>
      <c r="R37" s="48">
        <f t="shared" si="2"/>
        <v>-16815075</v>
      </c>
      <c r="S37" s="48">
        <f t="shared" si="2"/>
        <v>-38344569</v>
      </c>
      <c r="T37" s="48">
        <f t="shared" si="2"/>
        <v>-51340814</v>
      </c>
      <c r="U37" s="48">
        <f t="shared" si="2"/>
        <v>-6335992</v>
      </c>
      <c r="V37" s="48">
        <f t="shared" si="2"/>
        <v>-96021375</v>
      </c>
      <c r="W37" s="48">
        <f t="shared" si="2"/>
        <v>36133439</v>
      </c>
      <c r="X37" s="48">
        <f>IF(F21=F35,0,X21-X35)</f>
        <v>-9512000</v>
      </c>
      <c r="Y37" s="48">
        <f t="shared" si="2"/>
        <v>45645439</v>
      </c>
      <c r="Z37" s="49">
        <f>+IF(X37&lt;&gt;0,+(Y37/X37)*100,0)</f>
        <v>-479.87215096719933</v>
      </c>
      <c r="AA37" s="46">
        <f>+AA21-AA35</f>
        <v>-9512000</v>
      </c>
    </row>
    <row r="38" spans="1:27" ht="22.5" customHeight="1">
      <c r="A38" s="50" t="s">
        <v>60</v>
      </c>
      <c r="B38" s="29"/>
      <c r="C38" s="6">
        <v>303862000</v>
      </c>
      <c r="D38" s="6"/>
      <c r="E38" s="7">
        <v>335788000</v>
      </c>
      <c r="F38" s="8">
        <v>405788000</v>
      </c>
      <c r="G38" s="8">
        <v>10704062</v>
      </c>
      <c r="H38" s="8">
        <v>29002465</v>
      </c>
      <c r="I38" s="8">
        <v>36482254</v>
      </c>
      <c r="J38" s="8">
        <v>76188781</v>
      </c>
      <c r="K38" s="8">
        <v>37429983</v>
      </c>
      <c r="L38" s="8">
        <v>42926994</v>
      </c>
      <c r="M38" s="8">
        <v>46307424</v>
      </c>
      <c r="N38" s="8">
        <v>126664401</v>
      </c>
      <c r="O38" s="8">
        <v>54607468</v>
      </c>
      <c r="P38" s="8">
        <v>41997642</v>
      </c>
      <c r="Q38" s="8">
        <v>-5138215</v>
      </c>
      <c r="R38" s="8">
        <v>91466895</v>
      </c>
      <c r="S38" s="8">
        <v>23078510</v>
      </c>
      <c r="T38" s="8"/>
      <c r="U38" s="8">
        <v>19611357</v>
      </c>
      <c r="V38" s="8">
        <v>42689867</v>
      </c>
      <c r="W38" s="8">
        <v>337009944</v>
      </c>
      <c r="X38" s="8">
        <v>405788000</v>
      </c>
      <c r="Y38" s="8">
        <v>-68778056</v>
      </c>
      <c r="Z38" s="2">
        <v>-16.95</v>
      </c>
      <c r="AA38" s="6">
        <v>405788000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223516582</v>
      </c>
      <c r="D41" s="56">
        <f>SUM(D37:D40)</f>
        <v>0</v>
      </c>
      <c r="E41" s="57">
        <f t="shared" si="3"/>
        <v>243508000</v>
      </c>
      <c r="F41" s="58">
        <f t="shared" si="3"/>
        <v>396276000</v>
      </c>
      <c r="G41" s="58">
        <f t="shared" si="3"/>
        <v>466734067</v>
      </c>
      <c r="H41" s="58">
        <f t="shared" si="3"/>
        <v>-251340927</v>
      </c>
      <c r="I41" s="58">
        <f t="shared" si="3"/>
        <v>-25671654</v>
      </c>
      <c r="J41" s="58">
        <f t="shared" si="3"/>
        <v>189721486</v>
      </c>
      <c r="K41" s="58">
        <f t="shared" si="3"/>
        <v>-19918753</v>
      </c>
      <c r="L41" s="58">
        <f t="shared" si="3"/>
        <v>-11657717</v>
      </c>
      <c r="M41" s="58">
        <f t="shared" si="3"/>
        <v>193678055</v>
      </c>
      <c r="N41" s="58">
        <f t="shared" si="3"/>
        <v>162101585</v>
      </c>
      <c r="O41" s="58">
        <f t="shared" si="3"/>
        <v>8819563</v>
      </c>
      <c r="P41" s="58">
        <f t="shared" si="3"/>
        <v>-4229119</v>
      </c>
      <c r="Q41" s="58">
        <f t="shared" si="3"/>
        <v>70061376</v>
      </c>
      <c r="R41" s="58">
        <f t="shared" si="3"/>
        <v>74651820</v>
      </c>
      <c r="S41" s="58">
        <f t="shared" si="3"/>
        <v>-15266059</v>
      </c>
      <c r="T41" s="58">
        <f t="shared" si="3"/>
        <v>-51340814</v>
      </c>
      <c r="U41" s="58">
        <f t="shared" si="3"/>
        <v>13275365</v>
      </c>
      <c r="V41" s="58">
        <f t="shared" si="3"/>
        <v>-53331508</v>
      </c>
      <c r="W41" s="58">
        <f t="shared" si="3"/>
        <v>373143383</v>
      </c>
      <c r="X41" s="58">
        <f t="shared" si="3"/>
        <v>396276000</v>
      </c>
      <c r="Y41" s="58">
        <f t="shared" si="3"/>
        <v>-23132617</v>
      </c>
      <c r="Z41" s="59">
        <f>+IF(X41&lt;&gt;0,+(Y41/X41)*100,0)</f>
        <v>-5.83750138792155</v>
      </c>
      <c r="AA41" s="56">
        <f>SUM(AA37:AA40)</f>
        <v>396276000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223516582</v>
      </c>
      <c r="D43" s="64">
        <f>+D41-D42</f>
        <v>0</v>
      </c>
      <c r="E43" s="65">
        <f t="shared" si="4"/>
        <v>243508000</v>
      </c>
      <c r="F43" s="66">
        <f t="shared" si="4"/>
        <v>396276000</v>
      </c>
      <c r="G43" s="66">
        <f t="shared" si="4"/>
        <v>466734067</v>
      </c>
      <c r="H43" s="66">
        <f t="shared" si="4"/>
        <v>-251340927</v>
      </c>
      <c r="I43" s="66">
        <f t="shared" si="4"/>
        <v>-25671654</v>
      </c>
      <c r="J43" s="66">
        <f t="shared" si="4"/>
        <v>189721486</v>
      </c>
      <c r="K43" s="66">
        <f t="shared" si="4"/>
        <v>-19918753</v>
      </c>
      <c r="L43" s="66">
        <f t="shared" si="4"/>
        <v>-11657717</v>
      </c>
      <c r="M43" s="66">
        <f t="shared" si="4"/>
        <v>193678055</v>
      </c>
      <c r="N43" s="66">
        <f t="shared" si="4"/>
        <v>162101585</v>
      </c>
      <c r="O43" s="66">
        <f t="shared" si="4"/>
        <v>8819563</v>
      </c>
      <c r="P43" s="66">
        <f t="shared" si="4"/>
        <v>-4229119</v>
      </c>
      <c r="Q43" s="66">
        <f t="shared" si="4"/>
        <v>70061376</v>
      </c>
      <c r="R43" s="66">
        <f t="shared" si="4"/>
        <v>74651820</v>
      </c>
      <c r="S43" s="66">
        <f t="shared" si="4"/>
        <v>-15266059</v>
      </c>
      <c r="T43" s="66">
        <f t="shared" si="4"/>
        <v>-51340814</v>
      </c>
      <c r="U43" s="66">
        <f t="shared" si="4"/>
        <v>13275365</v>
      </c>
      <c r="V43" s="66">
        <f t="shared" si="4"/>
        <v>-53331508</v>
      </c>
      <c r="W43" s="66">
        <f t="shared" si="4"/>
        <v>373143383</v>
      </c>
      <c r="X43" s="66">
        <f t="shared" si="4"/>
        <v>396276000</v>
      </c>
      <c r="Y43" s="66">
        <f t="shared" si="4"/>
        <v>-23132617</v>
      </c>
      <c r="Z43" s="67">
        <f>+IF(X43&lt;&gt;0,+(Y43/X43)*100,0)</f>
        <v>-5.83750138792155</v>
      </c>
      <c r="AA43" s="64">
        <f>+AA41-AA42</f>
        <v>396276000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223516582</v>
      </c>
      <c r="D45" s="56">
        <f>SUM(D43:D44)</f>
        <v>0</v>
      </c>
      <c r="E45" s="57">
        <f t="shared" si="5"/>
        <v>243508000</v>
      </c>
      <c r="F45" s="58">
        <f t="shared" si="5"/>
        <v>396276000</v>
      </c>
      <c r="G45" s="58">
        <f t="shared" si="5"/>
        <v>466734067</v>
      </c>
      <c r="H45" s="58">
        <f t="shared" si="5"/>
        <v>-251340927</v>
      </c>
      <c r="I45" s="58">
        <f t="shared" si="5"/>
        <v>-25671654</v>
      </c>
      <c r="J45" s="58">
        <f t="shared" si="5"/>
        <v>189721486</v>
      </c>
      <c r="K45" s="58">
        <f t="shared" si="5"/>
        <v>-19918753</v>
      </c>
      <c r="L45" s="58">
        <f t="shared" si="5"/>
        <v>-11657717</v>
      </c>
      <c r="M45" s="58">
        <f t="shared" si="5"/>
        <v>193678055</v>
      </c>
      <c r="N45" s="58">
        <f t="shared" si="5"/>
        <v>162101585</v>
      </c>
      <c r="O45" s="58">
        <f t="shared" si="5"/>
        <v>8819563</v>
      </c>
      <c r="P45" s="58">
        <f t="shared" si="5"/>
        <v>-4229119</v>
      </c>
      <c r="Q45" s="58">
        <f t="shared" si="5"/>
        <v>70061376</v>
      </c>
      <c r="R45" s="58">
        <f t="shared" si="5"/>
        <v>74651820</v>
      </c>
      <c r="S45" s="58">
        <f t="shared" si="5"/>
        <v>-15266059</v>
      </c>
      <c r="T45" s="58">
        <f t="shared" si="5"/>
        <v>-51340814</v>
      </c>
      <c r="U45" s="58">
        <f t="shared" si="5"/>
        <v>13275365</v>
      </c>
      <c r="V45" s="58">
        <f t="shared" si="5"/>
        <v>-53331508</v>
      </c>
      <c r="W45" s="58">
        <f t="shared" si="5"/>
        <v>373143383</v>
      </c>
      <c r="X45" s="58">
        <f t="shared" si="5"/>
        <v>396276000</v>
      </c>
      <c r="Y45" s="58">
        <f t="shared" si="5"/>
        <v>-23132617</v>
      </c>
      <c r="Z45" s="59">
        <f>+IF(X45&lt;&gt;0,+(Y45/X45)*100,0)</f>
        <v>-5.83750138792155</v>
      </c>
      <c r="AA45" s="56">
        <f>SUM(AA43:AA44)</f>
        <v>396276000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223516582</v>
      </c>
      <c r="D47" s="71">
        <f>SUM(D45:D46)</f>
        <v>0</v>
      </c>
      <c r="E47" s="72">
        <f t="shared" si="6"/>
        <v>243508000</v>
      </c>
      <c r="F47" s="73">
        <f t="shared" si="6"/>
        <v>396276000</v>
      </c>
      <c r="G47" s="73">
        <f t="shared" si="6"/>
        <v>466734067</v>
      </c>
      <c r="H47" s="74">
        <f t="shared" si="6"/>
        <v>-251340927</v>
      </c>
      <c r="I47" s="74">
        <f t="shared" si="6"/>
        <v>-25671654</v>
      </c>
      <c r="J47" s="74">
        <f t="shared" si="6"/>
        <v>189721486</v>
      </c>
      <c r="K47" s="74">
        <f t="shared" si="6"/>
        <v>-19918753</v>
      </c>
      <c r="L47" s="74">
        <f t="shared" si="6"/>
        <v>-11657717</v>
      </c>
      <c r="M47" s="73">
        <f t="shared" si="6"/>
        <v>193678055</v>
      </c>
      <c r="N47" s="73">
        <f t="shared" si="6"/>
        <v>162101585</v>
      </c>
      <c r="O47" s="74">
        <f t="shared" si="6"/>
        <v>8819563</v>
      </c>
      <c r="P47" s="74">
        <f t="shared" si="6"/>
        <v>-4229119</v>
      </c>
      <c r="Q47" s="74">
        <f t="shared" si="6"/>
        <v>70061376</v>
      </c>
      <c r="R47" s="74">
        <f t="shared" si="6"/>
        <v>74651820</v>
      </c>
      <c r="S47" s="74">
        <f t="shared" si="6"/>
        <v>-15266059</v>
      </c>
      <c r="T47" s="73">
        <f t="shared" si="6"/>
        <v>-51340814</v>
      </c>
      <c r="U47" s="73">
        <f t="shared" si="6"/>
        <v>13275365</v>
      </c>
      <c r="V47" s="74">
        <f t="shared" si="6"/>
        <v>-53331508</v>
      </c>
      <c r="W47" s="74">
        <f t="shared" si="6"/>
        <v>373143383</v>
      </c>
      <c r="X47" s="74">
        <f t="shared" si="6"/>
        <v>396276000</v>
      </c>
      <c r="Y47" s="74">
        <f t="shared" si="6"/>
        <v>-23132617</v>
      </c>
      <c r="Z47" s="75">
        <f>+IF(X47&lt;&gt;0,+(Y47/X47)*100,0)</f>
        <v>-5.83750138792155</v>
      </c>
      <c r="AA47" s="76">
        <f>SUM(AA45:AA46)</f>
        <v>396276000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69337777</v>
      </c>
      <c r="D5" s="6"/>
      <c r="E5" s="7">
        <v>60349392</v>
      </c>
      <c r="F5" s="8">
        <v>73145675</v>
      </c>
      <c r="G5" s="8">
        <v>6426564</v>
      </c>
      <c r="H5" s="8">
        <v>6385187</v>
      </c>
      <c r="I5" s="8">
        <v>5679484</v>
      </c>
      <c r="J5" s="8">
        <v>18491235</v>
      </c>
      <c r="K5" s="8">
        <v>6123339</v>
      </c>
      <c r="L5" s="8">
        <v>6002896</v>
      </c>
      <c r="M5" s="8">
        <v>5954228</v>
      </c>
      <c r="N5" s="8">
        <v>18080463</v>
      </c>
      <c r="O5" s="8">
        <v>6026596</v>
      </c>
      <c r="P5" s="8">
        <v>6156032</v>
      </c>
      <c r="Q5" s="8">
        <v>6326901</v>
      </c>
      <c r="R5" s="8">
        <v>18509529</v>
      </c>
      <c r="S5" s="8">
        <v>6201220</v>
      </c>
      <c r="T5" s="8">
        <v>6201220</v>
      </c>
      <c r="U5" s="8"/>
      <c r="V5" s="8">
        <v>12402440</v>
      </c>
      <c r="W5" s="8">
        <v>67483667</v>
      </c>
      <c r="X5" s="8">
        <v>73145675</v>
      </c>
      <c r="Y5" s="8">
        <v>-5662008</v>
      </c>
      <c r="Z5" s="2">
        <v>-7.74</v>
      </c>
      <c r="AA5" s="6">
        <v>73145675</v>
      </c>
    </row>
    <row r="6" spans="1:27" ht="12.75">
      <c r="A6" s="23" t="s">
        <v>32</v>
      </c>
      <c r="B6" s="24"/>
      <c r="C6" s="6">
        <v>40673892</v>
      </c>
      <c r="D6" s="6"/>
      <c r="E6" s="7">
        <v>88920068</v>
      </c>
      <c r="F6" s="8">
        <v>75654972</v>
      </c>
      <c r="G6" s="8">
        <v>3123112</v>
      </c>
      <c r="H6" s="8">
        <v>3458427</v>
      </c>
      <c r="I6" s="8">
        <v>3191438</v>
      </c>
      <c r="J6" s="8">
        <v>9772977</v>
      </c>
      <c r="K6" s="8">
        <v>2942823</v>
      </c>
      <c r="L6" s="8">
        <v>3181040</v>
      </c>
      <c r="M6" s="8">
        <v>3427872</v>
      </c>
      <c r="N6" s="8">
        <v>9551735</v>
      </c>
      <c r="O6" s="8">
        <v>3781881</v>
      </c>
      <c r="P6" s="8">
        <v>4430410</v>
      </c>
      <c r="Q6" s="8">
        <v>3503514</v>
      </c>
      <c r="R6" s="8">
        <v>11715805</v>
      </c>
      <c r="S6" s="8">
        <v>3199877</v>
      </c>
      <c r="T6" s="8">
        <v>2438319</v>
      </c>
      <c r="U6" s="8"/>
      <c r="V6" s="8">
        <v>5638196</v>
      </c>
      <c r="W6" s="8">
        <v>36678713</v>
      </c>
      <c r="X6" s="8">
        <v>75654972</v>
      </c>
      <c r="Y6" s="8">
        <v>-38976259</v>
      </c>
      <c r="Z6" s="2">
        <v>-51.52</v>
      </c>
      <c r="AA6" s="6">
        <v>75654972</v>
      </c>
    </row>
    <row r="7" spans="1:27" ht="12.75">
      <c r="A7" s="25" t="s">
        <v>33</v>
      </c>
      <c r="B7" s="24"/>
      <c r="C7" s="6">
        <v>62855130</v>
      </c>
      <c r="D7" s="6"/>
      <c r="E7" s="7">
        <v>38692997</v>
      </c>
      <c r="F7" s="8">
        <v>51645342</v>
      </c>
      <c r="G7" s="8">
        <v>6933715</v>
      </c>
      <c r="H7" s="8">
        <v>5276417</v>
      </c>
      <c r="I7" s="8">
        <v>4901838</v>
      </c>
      <c r="J7" s="8">
        <v>17111970</v>
      </c>
      <c r="K7" s="8">
        <v>6338430</v>
      </c>
      <c r="L7" s="8">
        <v>7608335</v>
      </c>
      <c r="M7" s="8">
        <v>4547783</v>
      </c>
      <c r="N7" s="8">
        <v>18494548</v>
      </c>
      <c r="O7" s="8">
        <v>5121042</v>
      </c>
      <c r="P7" s="8">
        <v>4158727</v>
      </c>
      <c r="Q7" s="8">
        <v>6738348</v>
      </c>
      <c r="R7" s="8">
        <v>16018117</v>
      </c>
      <c r="S7" s="8">
        <v>8530793</v>
      </c>
      <c r="T7" s="8">
        <v>3882200</v>
      </c>
      <c r="U7" s="8"/>
      <c r="V7" s="8">
        <v>12412993</v>
      </c>
      <c r="W7" s="8">
        <v>64037628</v>
      </c>
      <c r="X7" s="8">
        <v>51645342</v>
      </c>
      <c r="Y7" s="8">
        <v>12392286</v>
      </c>
      <c r="Z7" s="2">
        <v>23.99</v>
      </c>
      <c r="AA7" s="6">
        <v>51645342</v>
      </c>
    </row>
    <row r="8" spans="1:27" ht="12.75">
      <c r="A8" s="25" t="s">
        <v>34</v>
      </c>
      <c r="B8" s="24"/>
      <c r="C8" s="6">
        <v>23570348</v>
      </c>
      <c r="D8" s="6"/>
      <c r="E8" s="7">
        <v>27446007</v>
      </c>
      <c r="F8" s="8">
        <v>27447099</v>
      </c>
      <c r="G8" s="8">
        <v>2780896</v>
      </c>
      <c r="H8" s="8">
        <v>368766</v>
      </c>
      <c r="I8" s="8">
        <v>1991479</v>
      </c>
      <c r="J8" s="8">
        <v>5141141</v>
      </c>
      <c r="K8" s="8">
        <v>2082186</v>
      </c>
      <c r="L8" s="8">
        <v>2098017</v>
      </c>
      <c r="M8" s="8">
        <v>1883818</v>
      </c>
      <c r="N8" s="8">
        <v>6064021</v>
      </c>
      <c r="O8" s="8">
        <v>2155465</v>
      </c>
      <c r="P8" s="8">
        <v>1870048</v>
      </c>
      <c r="Q8" s="8">
        <v>2256569</v>
      </c>
      <c r="R8" s="8">
        <v>6282082</v>
      </c>
      <c r="S8" s="8">
        <v>2182553</v>
      </c>
      <c r="T8" s="8">
        <v>2012398</v>
      </c>
      <c r="U8" s="8"/>
      <c r="V8" s="8">
        <v>4194951</v>
      </c>
      <c r="W8" s="8">
        <v>21682195</v>
      </c>
      <c r="X8" s="8">
        <v>27447099</v>
      </c>
      <c r="Y8" s="8">
        <v>-5764904</v>
      </c>
      <c r="Z8" s="2">
        <v>-21</v>
      </c>
      <c r="AA8" s="6">
        <v>27447099</v>
      </c>
    </row>
    <row r="9" spans="1:27" ht="12.75">
      <c r="A9" s="25" t="s">
        <v>35</v>
      </c>
      <c r="B9" s="24"/>
      <c r="C9" s="6">
        <v>16797084</v>
      </c>
      <c r="D9" s="6"/>
      <c r="E9" s="7">
        <v>20485998</v>
      </c>
      <c r="F9" s="8">
        <v>20485998</v>
      </c>
      <c r="G9" s="8">
        <v>1376396</v>
      </c>
      <c r="H9" s="8">
        <v>1375014</v>
      </c>
      <c r="I9" s="8">
        <v>1383654</v>
      </c>
      <c r="J9" s="8">
        <v>4135064</v>
      </c>
      <c r="K9" s="8">
        <v>990659</v>
      </c>
      <c r="L9" s="8">
        <v>1253912</v>
      </c>
      <c r="M9" s="8">
        <v>1270932</v>
      </c>
      <c r="N9" s="8">
        <v>3515503</v>
      </c>
      <c r="O9" s="8">
        <v>1263376</v>
      </c>
      <c r="P9" s="8">
        <v>1240242</v>
      </c>
      <c r="Q9" s="8">
        <v>1215974</v>
      </c>
      <c r="R9" s="8">
        <v>3719592</v>
      </c>
      <c r="S9" s="8">
        <v>1259368</v>
      </c>
      <c r="T9" s="8">
        <v>1260043</v>
      </c>
      <c r="U9" s="8"/>
      <c r="V9" s="8">
        <v>2519411</v>
      </c>
      <c r="W9" s="8">
        <v>13889570</v>
      </c>
      <c r="X9" s="8">
        <v>20485998</v>
      </c>
      <c r="Y9" s="8">
        <v>-6596428</v>
      </c>
      <c r="Z9" s="2">
        <v>-32.2</v>
      </c>
      <c r="AA9" s="6">
        <v>20485998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2958078</v>
      </c>
      <c r="D11" s="6"/>
      <c r="E11" s="7">
        <v>465336</v>
      </c>
      <c r="F11" s="8">
        <v>465336</v>
      </c>
      <c r="G11" s="8">
        <v>38289</v>
      </c>
      <c r="H11" s="8">
        <v>32812</v>
      </c>
      <c r="I11" s="8">
        <v>39064</v>
      </c>
      <c r="J11" s="8">
        <v>110165</v>
      </c>
      <c r="K11" s="8">
        <v>36627</v>
      </c>
      <c r="L11" s="8">
        <v>35600</v>
      </c>
      <c r="M11" s="8">
        <v>33936</v>
      </c>
      <c r="N11" s="8">
        <v>106163</v>
      </c>
      <c r="O11" s="8">
        <v>36171</v>
      </c>
      <c r="P11" s="8">
        <v>37997</v>
      </c>
      <c r="Q11" s="8">
        <v>34782</v>
      </c>
      <c r="R11" s="8">
        <v>108950</v>
      </c>
      <c r="S11" s="8">
        <v>32566</v>
      </c>
      <c r="T11" s="8">
        <v>32566</v>
      </c>
      <c r="U11" s="8"/>
      <c r="V11" s="8">
        <v>65132</v>
      </c>
      <c r="W11" s="8">
        <v>390410</v>
      </c>
      <c r="X11" s="8">
        <v>465336</v>
      </c>
      <c r="Y11" s="8">
        <v>-74926</v>
      </c>
      <c r="Z11" s="2">
        <v>-16.1</v>
      </c>
      <c r="AA11" s="6">
        <v>465336</v>
      </c>
    </row>
    <row r="12" spans="1:27" ht="12.75">
      <c r="A12" s="25" t="s">
        <v>37</v>
      </c>
      <c r="B12" s="29"/>
      <c r="C12" s="6">
        <v>1304761</v>
      </c>
      <c r="D12" s="6"/>
      <c r="E12" s="7"/>
      <c r="F12" s="8">
        <v>54780</v>
      </c>
      <c r="G12" s="8">
        <v>3117</v>
      </c>
      <c r="H12" s="8">
        <v>2795</v>
      </c>
      <c r="I12" s="8">
        <v>2036</v>
      </c>
      <c r="J12" s="8">
        <v>7948</v>
      </c>
      <c r="K12" s="8">
        <v>759142</v>
      </c>
      <c r="L12" s="8">
        <v>3835</v>
      </c>
      <c r="M12" s="8">
        <v>10115</v>
      </c>
      <c r="N12" s="8">
        <v>773092</v>
      </c>
      <c r="O12" s="8">
        <v>3919</v>
      </c>
      <c r="P12" s="8">
        <v>3146</v>
      </c>
      <c r="Q12" s="8">
        <v>2554</v>
      </c>
      <c r="R12" s="8">
        <v>9619</v>
      </c>
      <c r="S12" s="8">
        <v>420</v>
      </c>
      <c r="T12" s="8">
        <v>64174</v>
      </c>
      <c r="U12" s="8"/>
      <c r="V12" s="8">
        <v>64594</v>
      </c>
      <c r="W12" s="8">
        <v>855253</v>
      </c>
      <c r="X12" s="8">
        <v>54780</v>
      </c>
      <c r="Y12" s="8">
        <v>800473</v>
      </c>
      <c r="Z12" s="2">
        <v>1461.25</v>
      </c>
      <c r="AA12" s="6">
        <v>54780</v>
      </c>
    </row>
    <row r="13" spans="1:27" ht="12.75">
      <c r="A13" s="23" t="s">
        <v>38</v>
      </c>
      <c r="B13" s="29"/>
      <c r="C13" s="6">
        <v>25002751</v>
      </c>
      <c r="D13" s="6"/>
      <c r="E13" s="7">
        <v>24388248</v>
      </c>
      <c r="F13" s="8">
        <v>24333468</v>
      </c>
      <c r="G13" s="8">
        <v>2367327</v>
      </c>
      <c r="H13" s="8">
        <v>2302342</v>
      </c>
      <c r="I13" s="8">
        <v>1890805</v>
      </c>
      <c r="J13" s="8">
        <v>6560474</v>
      </c>
      <c r="K13" s="8">
        <v>2422398</v>
      </c>
      <c r="L13" s="8">
        <v>2483111</v>
      </c>
      <c r="M13" s="8">
        <v>1779559</v>
      </c>
      <c r="N13" s="8">
        <v>6685068</v>
      </c>
      <c r="O13" s="8">
        <v>2530812</v>
      </c>
      <c r="P13" s="8">
        <v>2574859</v>
      </c>
      <c r="Q13" s="8">
        <v>2596158</v>
      </c>
      <c r="R13" s="8">
        <v>7701829</v>
      </c>
      <c r="S13" s="8">
        <v>2756219</v>
      </c>
      <c r="T13" s="8">
        <v>2817143</v>
      </c>
      <c r="U13" s="8"/>
      <c r="V13" s="8">
        <v>5573362</v>
      </c>
      <c r="W13" s="8">
        <v>26520733</v>
      </c>
      <c r="X13" s="8">
        <v>24333468</v>
      </c>
      <c r="Y13" s="8">
        <v>2187265</v>
      </c>
      <c r="Z13" s="2">
        <v>8.99</v>
      </c>
      <c r="AA13" s="6">
        <v>24333468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1287850</v>
      </c>
      <c r="D15" s="6"/>
      <c r="E15" s="7">
        <v>130248</v>
      </c>
      <c r="F15" s="8">
        <v>130248</v>
      </c>
      <c r="G15" s="8">
        <v>8900</v>
      </c>
      <c r="H15" s="8">
        <v>508</v>
      </c>
      <c r="I15" s="8">
        <v>750</v>
      </c>
      <c r="J15" s="8">
        <v>10158</v>
      </c>
      <c r="K15" s="8">
        <v>5550</v>
      </c>
      <c r="L15" s="8">
        <v>610</v>
      </c>
      <c r="M15" s="8">
        <v>9450</v>
      </c>
      <c r="N15" s="8">
        <v>15610</v>
      </c>
      <c r="O15" s="8">
        <v>14800</v>
      </c>
      <c r="P15" s="8">
        <v>154</v>
      </c>
      <c r="Q15" s="8">
        <v>29700</v>
      </c>
      <c r="R15" s="8">
        <v>44654</v>
      </c>
      <c r="S15" s="8">
        <v>910</v>
      </c>
      <c r="T15" s="8">
        <v>5600</v>
      </c>
      <c r="U15" s="8"/>
      <c r="V15" s="8">
        <v>6510</v>
      </c>
      <c r="W15" s="8">
        <v>76932</v>
      </c>
      <c r="X15" s="8">
        <v>130248</v>
      </c>
      <c r="Y15" s="8">
        <v>-53316</v>
      </c>
      <c r="Z15" s="2">
        <v>-40.93</v>
      </c>
      <c r="AA15" s="6">
        <v>130248</v>
      </c>
    </row>
    <row r="16" spans="1:27" ht="12.75">
      <c r="A16" s="23" t="s">
        <v>41</v>
      </c>
      <c r="B16" s="29"/>
      <c r="C16" s="6">
        <v>884494</v>
      </c>
      <c r="D16" s="6"/>
      <c r="E16" s="7">
        <v>3156000</v>
      </c>
      <c r="F16" s="8">
        <v>930488</v>
      </c>
      <c r="G16" s="8">
        <v>3975</v>
      </c>
      <c r="H16" s="8">
        <v>3100</v>
      </c>
      <c r="I16" s="8">
        <v>931</v>
      </c>
      <c r="J16" s="8">
        <v>8006</v>
      </c>
      <c r="K16" s="8">
        <v>987</v>
      </c>
      <c r="L16" s="8">
        <v>1025</v>
      </c>
      <c r="M16" s="8">
        <v>1087</v>
      </c>
      <c r="N16" s="8">
        <v>3099</v>
      </c>
      <c r="O16" s="8">
        <v>1334</v>
      </c>
      <c r="P16" s="8">
        <v>2452</v>
      </c>
      <c r="Q16" s="8">
        <v>304</v>
      </c>
      <c r="R16" s="8">
        <v>4090</v>
      </c>
      <c r="S16" s="8">
        <v>87</v>
      </c>
      <c r="T16" s="8">
        <v>87</v>
      </c>
      <c r="U16" s="8"/>
      <c r="V16" s="8">
        <v>174</v>
      </c>
      <c r="W16" s="8">
        <v>15369</v>
      </c>
      <c r="X16" s="8">
        <v>930488</v>
      </c>
      <c r="Y16" s="8">
        <v>-915119</v>
      </c>
      <c r="Z16" s="2">
        <v>-98.35</v>
      </c>
      <c r="AA16" s="6">
        <v>930488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89399000</v>
      </c>
      <c r="D18" s="6"/>
      <c r="E18" s="7">
        <v>97364988</v>
      </c>
      <c r="F18" s="8">
        <v>97364988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97364988</v>
      </c>
      <c r="Y18" s="8">
        <v>-97364988</v>
      </c>
      <c r="Z18" s="2">
        <v>-100</v>
      </c>
      <c r="AA18" s="6">
        <v>97364988</v>
      </c>
    </row>
    <row r="19" spans="1:27" ht="12.75">
      <c r="A19" s="23" t="s">
        <v>44</v>
      </c>
      <c r="B19" s="29"/>
      <c r="C19" s="6">
        <v>2121637</v>
      </c>
      <c r="D19" s="6"/>
      <c r="E19" s="7">
        <v>887460</v>
      </c>
      <c r="F19" s="26">
        <v>629962</v>
      </c>
      <c r="G19" s="26">
        <v>77376</v>
      </c>
      <c r="H19" s="26">
        <v>54296</v>
      </c>
      <c r="I19" s="26">
        <v>38043</v>
      </c>
      <c r="J19" s="26">
        <v>169715</v>
      </c>
      <c r="K19" s="26">
        <v>56188</v>
      </c>
      <c r="L19" s="26">
        <v>36625</v>
      </c>
      <c r="M19" s="26">
        <v>20972</v>
      </c>
      <c r="N19" s="26">
        <v>113785</v>
      </c>
      <c r="O19" s="26">
        <v>30288</v>
      </c>
      <c r="P19" s="26">
        <v>41754</v>
      </c>
      <c r="Q19" s="26">
        <v>29057</v>
      </c>
      <c r="R19" s="26">
        <v>101099</v>
      </c>
      <c r="S19" s="26">
        <v>32631</v>
      </c>
      <c r="T19" s="26">
        <v>11820</v>
      </c>
      <c r="U19" s="26"/>
      <c r="V19" s="26">
        <v>44451</v>
      </c>
      <c r="W19" s="26">
        <v>429050</v>
      </c>
      <c r="X19" s="26">
        <v>629962</v>
      </c>
      <c r="Y19" s="26">
        <v>-200912</v>
      </c>
      <c r="Z19" s="27">
        <v>-31.89</v>
      </c>
      <c r="AA19" s="28">
        <v>629962</v>
      </c>
    </row>
    <row r="20" spans="1:27" ht="12.75">
      <c r="A20" s="23" t="s">
        <v>45</v>
      </c>
      <c r="B20" s="29"/>
      <c r="C20" s="6">
        <v>675008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336867810</v>
      </c>
      <c r="D21" s="33">
        <f t="shared" si="0"/>
        <v>0</v>
      </c>
      <c r="E21" s="34">
        <f t="shared" si="0"/>
        <v>362286742</v>
      </c>
      <c r="F21" s="35">
        <f t="shared" si="0"/>
        <v>372288356</v>
      </c>
      <c r="G21" s="35">
        <f t="shared" si="0"/>
        <v>23139667</v>
      </c>
      <c r="H21" s="35">
        <f t="shared" si="0"/>
        <v>19259664</v>
      </c>
      <c r="I21" s="35">
        <f t="shared" si="0"/>
        <v>19119522</v>
      </c>
      <c r="J21" s="35">
        <f t="shared" si="0"/>
        <v>61518853</v>
      </c>
      <c r="K21" s="35">
        <f t="shared" si="0"/>
        <v>21758329</v>
      </c>
      <c r="L21" s="35">
        <f t="shared" si="0"/>
        <v>22705006</v>
      </c>
      <c r="M21" s="35">
        <f t="shared" si="0"/>
        <v>18939752</v>
      </c>
      <c r="N21" s="35">
        <f t="shared" si="0"/>
        <v>63403087</v>
      </c>
      <c r="O21" s="35">
        <f t="shared" si="0"/>
        <v>20965684</v>
      </c>
      <c r="P21" s="35">
        <f t="shared" si="0"/>
        <v>20515821</v>
      </c>
      <c r="Q21" s="35">
        <f t="shared" si="0"/>
        <v>22733861</v>
      </c>
      <c r="R21" s="35">
        <f t="shared" si="0"/>
        <v>64215366</v>
      </c>
      <c r="S21" s="35">
        <f t="shared" si="0"/>
        <v>24196644</v>
      </c>
      <c r="T21" s="35">
        <f t="shared" si="0"/>
        <v>18725570</v>
      </c>
      <c r="U21" s="35">
        <f t="shared" si="0"/>
        <v>0</v>
      </c>
      <c r="V21" s="35">
        <f t="shared" si="0"/>
        <v>42922214</v>
      </c>
      <c r="W21" s="35">
        <f t="shared" si="0"/>
        <v>232059520</v>
      </c>
      <c r="X21" s="35">
        <f t="shared" si="0"/>
        <v>372288356</v>
      </c>
      <c r="Y21" s="35">
        <f t="shared" si="0"/>
        <v>-140228836</v>
      </c>
      <c r="Z21" s="36">
        <f>+IF(X21&lt;&gt;0,+(Y21/X21)*100,0)</f>
        <v>-37.666726272792694</v>
      </c>
      <c r="AA21" s="33">
        <f>SUM(AA5:AA20)</f>
        <v>372288356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120210680</v>
      </c>
      <c r="D24" s="6"/>
      <c r="E24" s="7">
        <v>136739796</v>
      </c>
      <c r="F24" s="8">
        <v>127187270</v>
      </c>
      <c r="G24" s="8">
        <v>-22788</v>
      </c>
      <c r="H24" s="8">
        <v>11211408</v>
      </c>
      <c r="I24" s="8">
        <v>20069370</v>
      </c>
      <c r="J24" s="8">
        <v>31257990</v>
      </c>
      <c r="K24" s="8">
        <v>10558007</v>
      </c>
      <c r="L24" s="8">
        <v>10273387</v>
      </c>
      <c r="M24" s="8">
        <v>10649763</v>
      </c>
      <c r="N24" s="8">
        <v>31481157</v>
      </c>
      <c r="O24" s="8">
        <v>11273308</v>
      </c>
      <c r="P24" s="8">
        <v>11217134</v>
      </c>
      <c r="Q24" s="8">
        <v>10607441</v>
      </c>
      <c r="R24" s="8">
        <v>33097883</v>
      </c>
      <c r="S24" s="8">
        <v>10333547</v>
      </c>
      <c r="T24" s="8">
        <v>10976783</v>
      </c>
      <c r="U24" s="8"/>
      <c r="V24" s="8">
        <v>21310330</v>
      </c>
      <c r="W24" s="8">
        <v>117147360</v>
      </c>
      <c r="X24" s="8">
        <v>127187270</v>
      </c>
      <c r="Y24" s="8">
        <v>-10039910</v>
      </c>
      <c r="Z24" s="2">
        <v>-7.89</v>
      </c>
      <c r="AA24" s="6">
        <v>127187270</v>
      </c>
    </row>
    <row r="25" spans="1:27" ht="12.75">
      <c r="A25" s="25" t="s">
        <v>49</v>
      </c>
      <c r="B25" s="24"/>
      <c r="C25" s="6">
        <v>9547638</v>
      </c>
      <c r="D25" s="6"/>
      <c r="E25" s="7">
        <v>11204448</v>
      </c>
      <c r="F25" s="8">
        <v>10215999</v>
      </c>
      <c r="G25" s="8"/>
      <c r="H25" s="8">
        <v>754016</v>
      </c>
      <c r="I25" s="8">
        <v>1467639</v>
      </c>
      <c r="J25" s="8">
        <v>2221655</v>
      </c>
      <c r="K25" s="8">
        <v>688571</v>
      </c>
      <c r="L25" s="8">
        <v>704926</v>
      </c>
      <c r="M25" s="8">
        <v>733604</v>
      </c>
      <c r="N25" s="8">
        <v>2127101</v>
      </c>
      <c r="O25" s="8">
        <v>720422</v>
      </c>
      <c r="P25" s="8">
        <v>693947</v>
      </c>
      <c r="Q25" s="8">
        <v>709312</v>
      </c>
      <c r="R25" s="8">
        <v>2123681</v>
      </c>
      <c r="S25" s="8">
        <v>691918</v>
      </c>
      <c r="T25" s="8">
        <v>691918</v>
      </c>
      <c r="U25" s="8"/>
      <c r="V25" s="8">
        <v>1383836</v>
      </c>
      <c r="W25" s="8">
        <v>7856273</v>
      </c>
      <c r="X25" s="8">
        <v>10215999</v>
      </c>
      <c r="Y25" s="8">
        <v>-2359726</v>
      </c>
      <c r="Z25" s="2">
        <v>-23.1</v>
      </c>
      <c r="AA25" s="6">
        <v>10215999</v>
      </c>
    </row>
    <row r="26" spans="1:27" ht="12.75">
      <c r="A26" s="25" t="s">
        <v>50</v>
      </c>
      <c r="B26" s="24"/>
      <c r="C26" s="6">
        <v>43208151</v>
      </c>
      <c r="D26" s="6"/>
      <c r="E26" s="7">
        <v>6991536</v>
      </c>
      <c r="F26" s="8">
        <v>6991536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6991536</v>
      </c>
      <c r="Y26" s="8">
        <v>-6991536</v>
      </c>
      <c r="Z26" s="2">
        <v>-100</v>
      </c>
      <c r="AA26" s="6">
        <v>6991536</v>
      </c>
    </row>
    <row r="27" spans="1:27" ht="12.75">
      <c r="A27" s="25" t="s">
        <v>51</v>
      </c>
      <c r="B27" s="24"/>
      <c r="C27" s="6">
        <v>45775796</v>
      </c>
      <c r="D27" s="6"/>
      <c r="E27" s="7">
        <v>28709472</v>
      </c>
      <c r="F27" s="8">
        <v>28709472</v>
      </c>
      <c r="G27" s="8"/>
      <c r="H27" s="8"/>
      <c r="I27" s="8"/>
      <c r="J27" s="8"/>
      <c r="K27" s="8"/>
      <c r="L27" s="8"/>
      <c r="M27" s="8"/>
      <c r="N27" s="8"/>
      <c r="O27" s="8">
        <v>250</v>
      </c>
      <c r="P27" s="8"/>
      <c r="Q27" s="8"/>
      <c r="R27" s="8">
        <v>250</v>
      </c>
      <c r="S27" s="8"/>
      <c r="T27" s="8"/>
      <c r="U27" s="8"/>
      <c r="V27" s="8"/>
      <c r="W27" s="8">
        <v>250</v>
      </c>
      <c r="X27" s="8">
        <v>28709472</v>
      </c>
      <c r="Y27" s="8">
        <v>-28709222</v>
      </c>
      <c r="Z27" s="2">
        <v>-100</v>
      </c>
      <c r="AA27" s="6">
        <v>28709472</v>
      </c>
    </row>
    <row r="28" spans="1:27" ht="12.75">
      <c r="A28" s="25" t="s">
        <v>52</v>
      </c>
      <c r="B28" s="24"/>
      <c r="C28" s="6">
        <v>11964481</v>
      </c>
      <c r="D28" s="6"/>
      <c r="E28" s="7">
        <v>12624000</v>
      </c>
      <c r="F28" s="8">
        <v>10168969</v>
      </c>
      <c r="G28" s="8"/>
      <c r="H28" s="8">
        <v>1296170</v>
      </c>
      <c r="I28" s="8">
        <v>1896541</v>
      </c>
      <c r="J28" s="8">
        <v>3192711</v>
      </c>
      <c r="K28" s="8">
        <v>1409885</v>
      </c>
      <c r="L28" s="8">
        <v>152574</v>
      </c>
      <c r="M28" s="8">
        <v>583979</v>
      </c>
      <c r="N28" s="8">
        <v>2146438</v>
      </c>
      <c r="O28" s="8">
        <v>592726</v>
      </c>
      <c r="P28" s="8">
        <v>160051</v>
      </c>
      <c r="Q28" s="8">
        <v>445808</v>
      </c>
      <c r="R28" s="8">
        <v>1198585</v>
      </c>
      <c r="S28" s="8">
        <v>1086357</v>
      </c>
      <c r="T28" s="8">
        <v>493894</v>
      </c>
      <c r="U28" s="8"/>
      <c r="V28" s="8">
        <v>1580251</v>
      </c>
      <c r="W28" s="8">
        <v>8117985</v>
      </c>
      <c r="X28" s="8">
        <v>10168969</v>
      </c>
      <c r="Y28" s="8">
        <v>-2050984</v>
      </c>
      <c r="Z28" s="2">
        <v>-20.17</v>
      </c>
      <c r="AA28" s="6">
        <v>10168969</v>
      </c>
    </row>
    <row r="29" spans="1:27" ht="12.75">
      <c r="A29" s="25" t="s">
        <v>53</v>
      </c>
      <c r="B29" s="24"/>
      <c r="C29" s="6">
        <v>95691357</v>
      </c>
      <c r="D29" s="6"/>
      <c r="E29" s="7">
        <v>119923668</v>
      </c>
      <c r="F29" s="8">
        <v>108206165</v>
      </c>
      <c r="G29" s="8">
        <v>85059</v>
      </c>
      <c r="H29" s="8">
        <v>2718784</v>
      </c>
      <c r="I29" s="8">
        <v>15563596</v>
      </c>
      <c r="J29" s="8">
        <v>18367439</v>
      </c>
      <c r="K29" s="8">
        <v>12856974</v>
      </c>
      <c r="L29" s="8">
        <v>6675741</v>
      </c>
      <c r="M29" s="8">
        <v>7857857</v>
      </c>
      <c r="N29" s="8">
        <v>27390572</v>
      </c>
      <c r="O29" s="8">
        <v>7322789</v>
      </c>
      <c r="P29" s="8">
        <v>8233141</v>
      </c>
      <c r="Q29" s="8">
        <v>7486189</v>
      </c>
      <c r="R29" s="8">
        <v>23042119</v>
      </c>
      <c r="S29" s="8">
        <v>8260422</v>
      </c>
      <c r="T29" s="8">
        <v>6514762</v>
      </c>
      <c r="U29" s="8"/>
      <c r="V29" s="8">
        <v>14775184</v>
      </c>
      <c r="W29" s="8">
        <v>83575314</v>
      </c>
      <c r="X29" s="8">
        <v>108206165</v>
      </c>
      <c r="Y29" s="8">
        <v>-24630851</v>
      </c>
      <c r="Z29" s="2">
        <v>-22.76</v>
      </c>
      <c r="AA29" s="6">
        <v>108206165</v>
      </c>
    </row>
    <row r="30" spans="1:27" ht="12.75">
      <c r="A30" s="25" t="s">
        <v>54</v>
      </c>
      <c r="B30" s="24"/>
      <c r="C30" s="6">
        <v>711344</v>
      </c>
      <c r="D30" s="6"/>
      <c r="E30" s="7">
        <v>9521856</v>
      </c>
      <c r="F30" s="8">
        <v>4800002</v>
      </c>
      <c r="G30" s="8">
        <v>38407</v>
      </c>
      <c r="H30" s="8">
        <v>3091</v>
      </c>
      <c r="I30" s="8"/>
      <c r="J30" s="8">
        <v>41498</v>
      </c>
      <c r="K30" s="8">
        <v>12565</v>
      </c>
      <c r="L30" s="8">
        <v>427</v>
      </c>
      <c r="M30" s="8">
        <v>2852</v>
      </c>
      <c r="N30" s="8">
        <v>15844</v>
      </c>
      <c r="O30" s="8">
        <v>632</v>
      </c>
      <c r="P30" s="8">
        <v>112765</v>
      </c>
      <c r="Q30" s="8">
        <v>757452</v>
      </c>
      <c r="R30" s="8">
        <v>870849</v>
      </c>
      <c r="S30" s="8">
        <v>1183052</v>
      </c>
      <c r="T30" s="8">
        <v>1609791</v>
      </c>
      <c r="U30" s="8"/>
      <c r="V30" s="8">
        <v>2792843</v>
      </c>
      <c r="W30" s="8">
        <v>3721034</v>
      </c>
      <c r="X30" s="8">
        <v>4800002</v>
      </c>
      <c r="Y30" s="8">
        <v>-1078968</v>
      </c>
      <c r="Z30" s="2">
        <v>-22.48</v>
      </c>
      <c r="AA30" s="6">
        <v>4800002</v>
      </c>
    </row>
    <row r="31" spans="1:27" ht="12.75">
      <c r="A31" s="25" t="s">
        <v>55</v>
      </c>
      <c r="B31" s="24"/>
      <c r="C31" s="6">
        <v>26164298</v>
      </c>
      <c r="D31" s="6"/>
      <c r="E31" s="7">
        <v>49650000</v>
      </c>
      <c r="F31" s="8">
        <v>44950000</v>
      </c>
      <c r="G31" s="8">
        <v>1277153</v>
      </c>
      <c r="H31" s="8">
        <v>1460429</v>
      </c>
      <c r="I31" s="8">
        <v>752547</v>
      </c>
      <c r="J31" s="8">
        <v>3490129</v>
      </c>
      <c r="K31" s="8">
        <v>5351976</v>
      </c>
      <c r="L31" s="8">
        <v>502944</v>
      </c>
      <c r="M31" s="8">
        <v>3460457</v>
      </c>
      <c r="N31" s="8">
        <v>9315377</v>
      </c>
      <c r="O31" s="8">
        <v>1795662</v>
      </c>
      <c r="P31" s="8">
        <v>2913287</v>
      </c>
      <c r="Q31" s="8">
        <v>3057495</v>
      </c>
      <c r="R31" s="8">
        <v>7766444</v>
      </c>
      <c r="S31" s="8">
        <v>395651</v>
      </c>
      <c r="T31" s="8">
        <v>903329</v>
      </c>
      <c r="U31" s="8"/>
      <c r="V31" s="8">
        <v>1298980</v>
      </c>
      <c r="W31" s="8">
        <v>21870930</v>
      </c>
      <c r="X31" s="8">
        <v>44950000</v>
      </c>
      <c r="Y31" s="8">
        <v>-23079070</v>
      </c>
      <c r="Z31" s="2">
        <v>-51.34</v>
      </c>
      <c r="AA31" s="6">
        <v>44950000</v>
      </c>
    </row>
    <row r="32" spans="1:27" ht="12.75">
      <c r="A32" s="25" t="s">
        <v>43</v>
      </c>
      <c r="B32" s="24"/>
      <c r="C32" s="6"/>
      <c r="D32" s="6"/>
      <c r="E32" s="7"/>
      <c r="F32" s="8">
        <v>7211584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7211584</v>
      </c>
      <c r="Y32" s="8">
        <v>-7211584</v>
      </c>
      <c r="Z32" s="2">
        <v>-100</v>
      </c>
      <c r="AA32" s="6">
        <v>7211584</v>
      </c>
    </row>
    <row r="33" spans="1:27" ht="12.75">
      <c r="A33" s="25" t="s">
        <v>56</v>
      </c>
      <c r="B33" s="24"/>
      <c r="C33" s="6">
        <v>27776970</v>
      </c>
      <c r="D33" s="6"/>
      <c r="E33" s="7">
        <v>21884772</v>
      </c>
      <c r="F33" s="8">
        <v>17177000</v>
      </c>
      <c r="G33" s="8">
        <v>923665</v>
      </c>
      <c r="H33" s="8">
        <v>1073072</v>
      </c>
      <c r="I33" s="8">
        <v>2759828</v>
      </c>
      <c r="J33" s="8">
        <v>4756565</v>
      </c>
      <c r="K33" s="8">
        <v>853846</v>
      </c>
      <c r="L33" s="8">
        <v>1537568</v>
      </c>
      <c r="M33" s="8">
        <v>720677</v>
      </c>
      <c r="N33" s="8">
        <v>3112091</v>
      </c>
      <c r="O33" s="8">
        <v>772927</v>
      </c>
      <c r="P33" s="8">
        <v>2317827</v>
      </c>
      <c r="Q33" s="8">
        <v>726688</v>
      </c>
      <c r="R33" s="8">
        <v>3817442</v>
      </c>
      <c r="S33" s="8">
        <v>501271</v>
      </c>
      <c r="T33" s="8">
        <v>1260643</v>
      </c>
      <c r="U33" s="8"/>
      <c r="V33" s="8">
        <v>1761914</v>
      </c>
      <c r="W33" s="8">
        <v>13448012</v>
      </c>
      <c r="X33" s="8">
        <v>17177000</v>
      </c>
      <c r="Y33" s="8">
        <v>-3728988</v>
      </c>
      <c r="Z33" s="2">
        <v>-21.71</v>
      </c>
      <c r="AA33" s="6">
        <v>17177000</v>
      </c>
    </row>
    <row r="34" spans="1:27" ht="12.75">
      <c r="A34" s="23" t="s">
        <v>57</v>
      </c>
      <c r="B34" s="29"/>
      <c r="C34" s="6">
        <v>150165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381200880</v>
      </c>
      <c r="D35" s="33">
        <f>SUM(D24:D34)</f>
        <v>0</v>
      </c>
      <c r="E35" s="34">
        <f t="shared" si="1"/>
        <v>397249548</v>
      </c>
      <c r="F35" s="35">
        <f t="shared" si="1"/>
        <v>365617997</v>
      </c>
      <c r="G35" s="35">
        <f t="shared" si="1"/>
        <v>2301496</v>
      </c>
      <c r="H35" s="35">
        <f t="shared" si="1"/>
        <v>18516970</v>
      </c>
      <c r="I35" s="35">
        <f t="shared" si="1"/>
        <v>42509521</v>
      </c>
      <c r="J35" s="35">
        <f t="shared" si="1"/>
        <v>63327987</v>
      </c>
      <c r="K35" s="35">
        <f t="shared" si="1"/>
        <v>31731824</v>
      </c>
      <c r="L35" s="35">
        <f t="shared" si="1"/>
        <v>19847567</v>
      </c>
      <c r="M35" s="35">
        <f t="shared" si="1"/>
        <v>24009189</v>
      </c>
      <c r="N35" s="35">
        <f t="shared" si="1"/>
        <v>75588580</v>
      </c>
      <c r="O35" s="35">
        <f t="shared" si="1"/>
        <v>22478716</v>
      </c>
      <c r="P35" s="35">
        <f t="shared" si="1"/>
        <v>25648152</v>
      </c>
      <c r="Q35" s="35">
        <f t="shared" si="1"/>
        <v>23790385</v>
      </c>
      <c r="R35" s="35">
        <f t="shared" si="1"/>
        <v>71917253</v>
      </c>
      <c r="S35" s="35">
        <f t="shared" si="1"/>
        <v>22452218</v>
      </c>
      <c r="T35" s="35">
        <f t="shared" si="1"/>
        <v>22451120</v>
      </c>
      <c r="U35" s="35">
        <f t="shared" si="1"/>
        <v>0</v>
      </c>
      <c r="V35" s="35">
        <f t="shared" si="1"/>
        <v>44903338</v>
      </c>
      <c r="W35" s="35">
        <f t="shared" si="1"/>
        <v>255737158</v>
      </c>
      <c r="X35" s="35">
        <f t="shared" si="1"/>
        <v>365617997</v>
      </c>
      <c r="Y35" s="35">
        <f t="shared" si="1"/>
        <v>-109880839</v>
      </c>
      <c r="Z35" s="36">
        <f>+IF(X35&lt;&gt;0,+(Y35/X35)*100,0)</f>
        <v>-30.05345467170753</v>
      </c>
      <c r="AA35" s="33">
        <f>SUM(AA24:AA34)</f>
        <v>365617997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-44333070</v>
      </c>
      <c r="D37" s="46">
        <f>+D21-D35</f>
        <v>0</v>
      </c>
      <c r="E37" s="47">
        <f t="shared" si="2"/>
        <v>-34962806</v>
      </c>
      <c r="F37" s="48">
        <f t="shared" si="2"/>
        <v>6670359</v>
      </c>
      <c r="G37" s="48">
        <f t="shared" si="2"/>
        <v>20838171</v>
      </c>
      <c r="H37" s="48">
        <f t="shared" si="2"/>
        <v>742694</v>
      </c>
      <c r="I37" s="48">
        <f t="shared" si="2"/>
        <v>-23389999</v>
      </c>
      <c r="J37" s="48">
        <f t="shared" si="2"/>
        <v>-1809134</v>
      </c>
      <c r="K37" s="48">
        <f t="shared" si="2"/>
        <v>-9973495</v>
      </c>
      <c r="L37" s="48">
        <f t="shared" si="2"/>
        <v>2857439</v>
      </c>
      <c r="M37" s="48">
        <f t="shared" si="2"/>
        <v>-5069437</v>
      </c>
      <c r="N37" s="48">
        <f t="shared" si="2"/>
        <v>-12185493</v>
      </c>
      <c r="O37" s="48">
        <f t="shared" si="2"/>
        <v>-1513032</v>
      </c>
      <c r="P37" s="48">
        <f t="shared" si="2"/>
        <v>-5132331</v>
      </c>
      <c r="Q37" s="48">
        <f t="shared" si="2"/>
        <v>-1056524</v>
      </c>
      <c r="R37" s="48">
        <f t="shared" si="2"/>
        <v>-7701887</v>
      </c>
      <c r="S37" s="48">
        <f t="shared" si="2"/>
        <v>1744426</v>
      </c>
      <c r="T37" s="48">
        <f t="shared" si="2"/>
        <v>-3725550</v>
      </c>
      <c r="U37" s="48">
        <f t="shared" si="2"/>
        <v>0</v>
      </c>
      <c r="V37" s="48">
        <f t="shared" si="2"/>
        <v>-1981124</v>
      </c>
      <c r="W37" s="48">
        <f t="shared" si="2"/>
        <v>-23677638</v>
      </c>
      <c r="X37" s="48">
        <f>IF(F21=F35,0,X21-X35)</f>
        <v>6670359</v>
      </c>
      <c r="Y37" s="48">
        <f t="shared" si="2"/>
        <v>-30347997</v>
      </c>
      <c r="Z37" s="49">
        <f>+IF(X37&lt;&gt;0,+(Y37/X37)*100,0)</f>
        <v>-454.96797098926754</v>
      </c>
      <c r="AA37" s="46">
        <f>+AA21-AA35</f>
        <v>6670359</v>
      </c>
    </row>
    <row r="38" spans="1:27" ht="22.5" customHeight="1">
      <c r="A38" s="50" t="s">
        <v>60</v>
      </c>
      <c r="B38" s="29"/>
      <c r="C38" s="6">
        <v>32783496</v>
      </c>
      <c r="D38" s="6"/>
      <c r="E38" s="7">
        <v>72228000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2"/>
      <c r="AA38" s="6"/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-11549574</v>
      </c>
      <c r="D41" s="56">
        <f>SUM(D37:D40)</f>
        <v>0</v>
      </c>
      <c r="E41" s="57">
        <f t="shared" si="3"/>
        <v>37265194</v>
      </c>
      <c r="F41" s="58">
        <f t="shared" si="3"/>
        <v>6670359</v>
      </c>
      <c r="G41" s="58">
        <f t="shared" si="3"/>
        <v>20838171</v>
      </c>
      <c r="H41" s="58">
        <f t="shared" si="3"/>
        <v>742694</v>
      </c>
      <c r="I41" s="58">
        <f t="shared" si="3"/>
        <v>-23389999</v>
      </c>
      <c r="J41" s="58">
        <f t="shared" si="3"/>
        <v>-1809134</v>
      </c>
      <c r="K41" s="58">
        <f t="shared" si="3"/>
        <v>-9973495</v>
      </c>
      <c r="L41" s="58">
        <f t="shared" si="3"/>
        <v>2857439</v>
      </c>
      <c r="M41" s="58">
        <f t="shared" si="3"/>
        <v>-5069437</v>
      </c>
      <c r="N41" s="58">
        <f t="shared" si="3"/>
        <v>-12185493</v>
      </c>
      <c r="O41" s="58">
        <f t="shared" si="3"/>
        <v>-1513032</v>
      </c>
      <c r="P41" s="58">
        <f t="shared" si="3"/>
        <v>-5132331</v>
      </c>
      <c r="Q41" s="58">
        <f t="shared" si="3"/>
        <v>-1056524</v>
      </c>
      <c r="R41" s="58">
        <f t="shared" si="3"/>
        <v>-7701887</v>
      </c>
      <c r="S41" s="58">
        <f t="shared" si="3"/>
        <v>1744426</v>
      </c>
      <c r="T41" s="58">
        <f t="shared" si="3"/>
        <v>-3725550</v>
      </c>
      <c r="U41" s="58">
        <f t="shared" si="3"/>
        <v>0</v>
      </c>
      <c r="V41" s="58">
        <f t="shared" si="3"/>
        <v>-1981124</v>
      </c>
      <c r="W41" s="58">
        <f t="shared" si="3"/>
        <v>-23677638</v>
      </c>
      <c r="X41" s="58">
        <f t="shared" si="3"/>
        <v>6670359</v>
      </c>
      <c r="Y41" s="58">
        <f t="shared" si="3"/>
        <v>-30347997</v>
      </c>
      <c r="Z41" s="59">
        <f>+IF(X41&lt;&gt;0,+(Y41/X41)*100,0)</f>
        <v>-454.96797098926754</v>
      </c>
      <c r="AA41" s="56">
        <f>SUM(AA37:AA40)</f>
        <v>6670359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-11549574</v>
      </c>
      <c r="D43" s="64">
        <f>+D41-D42</f>
        <v>0</v>
      </c>
      <c r="E43" s="65">
        <f t="shared" si="4"/>
        <v>37265194</v>
      </c>
      <c r="F43" s="66">
        <f t="shared" si="4"/>
        <v>6670359</v>
      </c>
      <c r="G43" s="66">
        <f t="shared" si="4"/>
        <v>20838171</v>
      </c>
      <c r="H43" s="66">
        <f t="shared" si="4"/>
        <v>742694</v>
      </c>
      <c r="I43" s="66">
        <f t="shared" si="4"/>
        <v>-23389999</v>
      </c>
      <c r="J43" s="66">
        <f t="shared" si="4"/>
        <v>-1809134</v>
      </c>
      <c r="K43" s="66">
        <f t="shared" si="4"/>
        <v>-9973495</v>
      </c>
      <c r="L43" s="66">
        <f t="shared" si="4"/>
        <v>2857439</v>
      </c>
      <c r="M43" s="66">
        <f t="shared" si="4"/>
        <v>-5069437</v>
      </c>
      <c r="N43" s="66">
        <f t="shared" si="4"/>
        <v>-12185493</v>
      </c>
      <c r="O43" s="66">
        <f t="shared" si="4"/>
        <v>-1513032</v>
      </c>
      <c r="P43" s="66">
        <f t="shared" si="4"/>
        <v>-5132331</v>
      </c>
      <c r="Q43" s="66">
        <f t="shared" si="4"/>
        <v>-1056524</v>
      </c>
      <c r="R43" s="66">
        <f t="shared" si="4"/>
        <v>-7701887</v>
      </c>
      <c r="S43" s="66">
        <f t="shared" si="4"/>
        <v>1744426</v>
      </c>
      <c r="T43" s="66">
        <f t="shared" si="4"/>
        <v>-3725550</v>
      </c>
      <c r="U43" s="66">
        <f t="shared" si="4"/>
        <v>0</v>
      </c>
      <c r="V43" s="66">
        <f t="shared" si="4"/>
        <v>-1981124</v>
      </c>
      <c r="W43" s="66">
        <f t="shared" si="4"/>
        <v>-23677638</v>
      </c>
      <c r="X43" s="66">
        <f t="shared" si="4"/>
        <v>6670359</v>
      </c>
      <c r="Y43" s="66">
        <f t="shared" si="4"/>
        <v>-30347997</v>
      </c>
      <c r="Z43" s="67">
        <f>+IF(X43&lt;&gt;0,+(Y43/X43)*100,0)</f>
        <v>-454.96797098926754</v>
      </c>
      <c r="AA43" s="64">
        <f>+AA41-AA42</f>
        <v>6670359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-11549574</v>
      </c>
      <c r="D45" s="56">
        <f>SUM(D43:D44)</f>
        <v>0</v>
      </c>
      <c r="E45" s="57">
        <f t="shared" si="5"/>
        <v>37265194</v>
      </c>
      <c r="F45" s="58">
        <f t="shared" si="5"/>
        <v>6670359</v>
      </c>
      <c r="G45" s="58">
        <f t="shared" si="5"/>
        <v>20838171</v>
      </c>
      <c r="H45" s="58">
        <f t="shared" si="5"/>
        <v>742694</v>
      </c>
      <c r="I45" s="58">
        <f t="shared" si="5"/>
        <v>-23389999</v>
      </c>
      <c r="J45" s="58">
        <f t="shared" si="5"/>
        <v>-1809134</v>
      </c>
      <c r="K45" s="58">
        <f t="shared" si="5"/>
        <v>-9973495</v>
      </c>
      <c r="L45" s="58">
        <f t="shared" si="5"/>
        <v>2857439</v>
      </c>
      <c r="M45" s="58">
        <f t="shared" si="5"/>
        <v>-5069437</v>
      </c>
      <c r="N45" s="58">
        <f t="shared" si="5"/>
        <v>-12185493</v>
      </c>
      <c r="O45" s="58">
        <f t="shared" si="5"/>
        <v>-1513032</v>
      </c>
      <c r="P45" s="58">
        <f t="shared" si="5"/>
        <v>-5132331</v>
      </c>
      <c r="Q45" s="58">
        <f t="shared" si="5"/>
        <v>-1056524</v>
      </c>
      <c r="R45" s="58">
        <f t="shared" si="5"/>
        <v>-7701887</v>
      </c>
      <c r="S45" s="58">
        <f t="shared" si="5"/>
        <v>1744426</v>
      </c>
      <c r="T45" s="58">
        <f t="shared" si="5"/>
        <v>-3725550</v>
      </c>
      <c r="U45" s="58">
        <f t="shared" si="5"/>
        <v>0</v>
      </c>
      <c r="V45" s="58">
        <f t="shared" si="5"/>
        <v>-1981124</v>
      </c>
      <c r="W45" s="58">
        <f t="shared" si="5"/>
        <v>-23677638</v>
      </c>
      <c r="X45" s="58">
        <f t="shared" si="5"/>
        <v>6670359</v>
      </c>
      <c r="Y45" s="58">
        <f t="shared" si="5"/>
        <v>-30347997</v>
      </c>
      <c r="Z45" s="59">
        <f>+IF(X45&lt;&gt;0,+(Y45/X45)*100,0)</f>
        <v>-454.96797098926754</v>
      </c>
      <c r="AA45" s="56">
        <f>SUM(AA43:AA44)</f>
        <v>6670359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-11549574</v>
      </c>
      <c r="D47" s="71">
        <f>SUM(D45:D46)</f>
        <v>0</v>
      </c>
      <c r="E47" s="72">
        <f t="shared" si="6"/>
        <v>37265194</v>
      </c>
      <c r="F47" s="73">
        <f t="shared" si="6"/>
        <v>6670359</v>
      </c>
      <c r="G47" s="73">
        <f t="shared" si="6"/>
        <v>20838171</v>
      </c>
      <c r="H47" s="74">
        <f t="shared" si="6"/>
        <v>742694</v>
      </c>
      <c r="I47" s="74">
        <f t="shared" si="6"/>
        <v>-23389999</v>
      </c>
      <c r="J47" s="74">
        <f t="shared" si="6"/>
        <v>-1809134</v>
      </c>
      <c r="K47" s="74">
        <f t="shared" si="6"/>
        <v>-9973495</v>
      </c>
      <c r="L47" s="74">
        <f t="shared" si="6"/>
        <v>2857439</v>
      </c>
      <c r="M47" s="73">
        <f t="shared" si="6"/>
        <v>-5069437</v>
      </c>
      <c r="N47" s="73">
        <f t="shared" si="6"/>
        <v>-12185493</v>
      </c>
      <c r="O47" s="74">
        <f t="shared" si="6"/>
        <v>-1513032</v>
      </c>
      <c r="P47" s="74">
        <f t="shared" si="6"/>
        <v>-5132331</v>
      </c>
      <c r="Q47" s="74">
        <f t="shared" si="6"/>
        <v>-1056524</v>
      </c>
      <c r="R47" s="74">
        <f t="shared" si="6"/>
        <v>-7701887</v>
      </c>
      <c r="S47" s="74">
        <f t="shared" si="6"/>
        <v>1744426</v>
      </c>
      <c r="T47" s="73">
        <f t="shared" si="6"/>
        <v>-3725550</v>
      </c>
      <c r="U47" s="73">
        <f t="shared" si="6"/>
        <v>0</v>
      </c>
      <c r="V47" s="74">
        <f t="shared" si="6"/>
        <v>-1981124</v>
      </c>
      <c r="W47" s="74">
        <f t="shared" si="6"/>
        <v>-23677638</v>
      </c>
      <c r="X47" s="74">
        <f t="shared" si="6"/>
        <v>6670359</v>
      </c>
      <c r="Y47" s="74">
        <f t="shared" si="6"/>
        <v>-30347997</v>
      </c>
      <c r="Z47" s="75">
        <f>+IF(X47&lt;&gt;0,+(Y47/X47)*100,0)</f>
        <v>-454.96797098926754</v>
      </c>
      <c r="AA47" s="76">
        <f>SUM(AA45:AA46)</f>
        <v>6670359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58780223</v>
      </c>
      <c r="D5" s="6"/>
      <c r="E5" s="7">
        <v>57093311</v>
      </c>
      <c r="F5" s="8">
        <v>62000000</v>
      </c>
      <c r="G5" s="8">
        <v>67376627</v>
      </c>
      <c r="H5" s="8">
        <v>5114160</v>
      </c>
      <c r="I5" s="8">
        <v>5421973</v>
      </c>
      <c r="J5" s="8">
        <v>77912760</v>
      </c>
      <c r="K5" s="8"/>
      <c r="L5" s="8">
        <v>5055278</v>
      </c>
      <c r="M5" s="8">
        <v>5291654</v>
      </c>
      <c r="N5" s="8">
        <v>10346932</v>
      </c>
      <c r="O5" s="8">
        <v>4975455</v>
      </c>
      <c r="P5" s="8">
        <v>5835285</v>
      </c>
      <c r="Q5" s="8">
        <v>19802960</v>
      </c>
      <c r="R5" s="8">
        <v>30613700</v>
      </c>
      <c r="S5" s="8">
        <v>8144875</v>
      </c>
      <c r="T5" s="8">
        <v>4231711</v>
      </c>
      <c r="U5" s="8">
        <v>11072834</v>
      </c>
      <c r="V5" s="8">
        <v>23449420</v>
      </c>
      <c r="W5" s="8">
        <v>142322812</v>
      </c>
      <c r="X5" s="8">
        <v>62000000</v>
      </c>
      <c r="Y5" s="8">
        <v>80322812</v>
      </c>
      <c r="Z5" s="2">
        <v>129.55</v>
      </c>
      <c r="AA5" s="6">
        <v>62000000</v>
      </c>
    </row>
    <row r="6" spans="1:27" ht="12.75">
      <c r="A6" s="23" t="s">
        <v>32</v>
      </c>
      <c r="B6" s="24"/>
      <c r="C6" s="6">
        <v>179953931</v>
      </c>
      <c r="D6" s="6"/>
      <c r="E6" s="7">
        <v>194057970</v>
      </c>
      <c r="F6" s="8">
        <v>198206270</v>
      </c>
      <c r="G6" s="8">
        <v>9184319</v>
      </c>
      <c r="H6" s="8">
        <v>17743880</v>
      </c>
      <c r="I6" s="8">
        <v>815687</v>
      </c>
      <c r="J6" s="8">
        <v>27743886</v>
      </c>
      <c r="K6" s="8">
        <v>1321732</v>
      </c>
      <c r="L6" s="8">
        <v>11904601</v>
      </c>
      <c r="M6" s="8">
        <v>12301300</v>
      </c>
      <c r="N6" s="8">
        <v>25527633</v>
      </c>
      <c r="O6" s="8">
        <v>11435158</v>
      </c>
      <c r="P6" s="8">
        <v>11915636</v>
      </c>
      <c r="Q6" s="8">
        <v>10898013</v>
      </c>
      <c r="R6" s="8">
        <v>34248807</v>
      </c>
      <c r="S6" s="8">
        <v>10411678</v>
      </c>
      <c r="T6" s="8">
        <v>7694626</v>
      </c>
      <c r="U6" s="8">
        <v>7999204</v>
      </c>
      <c r="V6" s="8">
        <v>26105508</v>
      </c>
      <c r="W6" s="8">
        <v>113625834</v>
      </c>
      <c r="X6" s="8">
        <v>198206270</v>
      </c>
      <c r="Y6" s="8">
        <v>-84580436</v>
      </c>
      <c r="Z6" s="2">
        <v>-42.67</v>
      </c>
      <c r="AA6" s="6">
        <v>198206270</v>
      </c>
    </row>
    <row r="7" spans="1:27" ht="12.75">
      <c r="A7" s="25" t="s">
        <v>33</v>
      </c>
      <c r="B7" s="24"/>
      <c r="C7" s="6">
        <v>45440199</v>
      </c>
      <c r="D7" s="6"/>
      <c r="E7" s="7">
        <v>44232475</v>
      </c>
      <c r="F7" s="8">
        <v>45661408</v>
      </c>
      <c r="G7" s="8">
        <v>3504912</v>
      </c>
      <c r="H7" s="8">
        <v>3193829</v>
      </c>
      <c r="I7" s="8">
        <v>3426075</v>
      </c>
      <c r="J7" s="8">
        <v>10124816</v>
      </c>
      <c r="K7" s="8">
        <v>587869</v>
      </c>
      <c r="L7" s="8">
        <v>4320696</v>
      </c>
      <c r="M7" s="8">
        <v>3415765</v>
      </c>
      <c r="N7" s="8">
        <v>8324330</v>
      </c>
      <c r="O7" s="8">
        <v>4904062</v>
      </c>
      <c r="P7" s="8">
        <v>3739392</v>
      </c>
      <c r="Q7" s="8">
        <v>3872827</v>
      </c>
      <c r="R7" s="8">
        <v>12516281</v>
      </c>
      <c r="S7" s="8">
        <v>3825579</v>
      </c>
      <c r="T7" s="8">
        <v>3759288</v>
      </c>
      <c r="U7" s="8">
        <v>5583441</v>
      </c>
      <c r="V7" s="8">
        <v>13168308</v>
      </c>
      <c r="W7" s="8">
        <v>44133735</v>
      </c>
      <c r="X7" s="8">
        <v>45661408</v>
      </c>
      <c r="Y7" s="8">
        <v>-1527673</v>
      </c>
      <c r="Z7" s="2">
        <v>-3.35</v>
      </c>
      <c r="AA7" s="6">
        <v>45661408</v>
      </c>
    </row>
    <row r="8" spans="1:27" ht="12.75">
      <c r="A8" s="25" t="s">
        <v>34</v>
      </c>
      <c r="B8" s="24"/>
      <c r="C8" s="6">
        <v>18693708</v>
      </c>
      <c r="D8" s="6"/>
      <c r="E8" s="7">
        <v>19873367</v>
      </c>
      <c r="F8" s="8">
        <v>21983277</v>
      </c>
      <c r="G8" s="8">
        <v>1628743</v>
      </c>
      <c r="H8" s="8">
        <v>1634911</v>
      </c>
      <c r="I8" s="8"/>
      <c r="J8" s="8">
        <v>3263654</v>
      </c>
      <c r="K8" s="8">
        <v>6516</v>
      </c>
      <c r="L8" s="8">
        <v>1638690</v>
      </c>
      <c r="M8" s="8">
        <v>1629602</v>
      </c>
      <c r="N8" s="8">
        <v>3274808</v>
      </c>
      <c r="O8" s="8">
        <v>1607511</v>
      </c>
      <c r="P8" s="8">
        <v>1623888</v>
      </c>
      <c r="Q8" s="8">
        <v>1583385</v>
      </c>
      <c r="R8" s="8">
        <v>4814784</v>
      </c>
      <c r="S8" s="8">
        <v>1985059</v>
      </c>
      <c r="T8" s="8">
        <v>2127377</v>
      </c>
      <c r="U8" s="8">
        <v>2120725</v>
      </c>
      <c r="V8" s="8">
        <v>6233161</v>
      </c>
      <c r="W8" s="8">
        <v>17586407</v>
      </c>
      <c r="X8" s="8">
        <v>21983277</v>
      </c>
      <c r="Y8" s="8">
        <v>-4396870</v>
      </c>
      <c r="Z8" s="2">
        <v>-20</v>
      </c>
      <c r="AA8" s="6">
        <v>21983277</v>
      </c>
    </row>
    <row r="9" spans="1:27" ht="12.75">
      <c r="A9" s="25" t="s">
        <v>35</v>
      </c>
      <c r="B9" s="24"/>
      <c r="C9" s="6">
        <v>14314880</v>
      </c>
      <c r="D9" s="6"/>
      <c r="E9" s="7">
        <v>15510498</v>
      </c>
      <c r="F9" s="8">
        <v>18651747</v>
      </c>
      <c r="G9" s="8">
        <v>1149204</v>
      </c>
      <c r="H9" s="8">
        <v>1160042</v>
      </c>
      <c r="I9" s="8"/>
      <c r="J9" s="8">
        <v>2309246</v>
      </c>
      <c r="K9" s="8">
        <v>-1160042</v>
      </c>
      <c r="L9" s="8">
        <v>1164017</v>
      </c>
      <c r="M9" s="8">
        <v>1167306</v>
      </c>
      <c r="N9" s="8">
        <v>1171281</v>
      </c>
      <c r="O9" s="8">
        <v>1177108</v>
      </c>
      <c r="P9" s="8">
        <v>1171401</v>
      </c>
      <c r="Q9" s="8">
        <v>1175311</v>
      </c>
      <c r="R9" s="8">
        <v>3523820</v>
      </c>
      <c r="S9" s="8">
        <v>1175835</v>
      </c>
      <c r="T9" s="8">
        <v>1179412</v>
      </c>
      <c r="U9" s="8">
        <v>1170112</v>
      </c>
      <c r="V9" s="8">
        <v>3525359</v>
      </c>
      <c r="W9" s="8">
        <v>10529706</v>
      </c>
      <c r="X9" s="8">
        <v>18651747</v>
      </c>
      <c r="Y9" s="8">
        <v>-8122041</v>
      </c>
      <c r="Z9" s="2">
        <v>-43.55</v>
      </c>
      <c r="AA9" s="6">
        <v>18651747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203972</v>
      </c>
      <c r="D11" s="6"/>
      <c r="E11" s="7">
        <v>293737</v>
      </c>
      <c r="F11" s="8">
        <v>293737</v>
      </c>
      <c r="G11" s="8">
        <v>-58770</v>
      </c>
      <c r="H11" s="8">
        <v>9557</v>
      </c>
      <c r="I11" s="8">
        <v>8101</v>
      </c>
      <c r="J11" s="8">
        <v>-41112</v>
      </c>
      <c r="K11" s="8">
        <v>66357</v>
      </c>
      <c r="L11" s="8">
        <v>8685</v>
      </c>
      <c r="M11" s="8">
        <v>38746</v>
      </c>
      <c r="N11" s="8">
        <v>113788</v>
      </c>
      <c r="O11" s="8">
        <v>7437</v>
      </c>
      <c r="P11" s="8">
        <v>12734</v>
      </c>
      <c r="Q11" s="8">
        <v>7673</v>
      </c>
      <c r="R11" s="8">
        <v>27844</v>
      </c>
      <c r="S11" s="8">
        <v>6525</v>
      </c>
      <c r="T11" s="8">
        <v>10853</v>
      </c>
      <c r="U11" s="8">
        <v>11334</v>
      </c>
      <c r="V11" s="8">
        <v>28712</v>
      </c>
      <c r="W11" s="8">
        <v>129232</v>
      </c>
      <c r="X11" s="8">
        <v>293737</v>
      </c>
      <c r="Y11" s="8">
        <v>-164505</v>
      </c>
      <c r="Z11" s="2">
        <v>-56</v>
      </c>
      <c r="AA11" s="6">
        <v>293737</v>
      </c>
    </row>
    <row r="12" spans="1:27" ht="12.75">
      <c r="A12" s="25" t="s">
        <v>37</v>
      </c>
      <c r="B12" s="29"/>
      <c r="C12" s="6">
        <v>1993102</v>
      </c>
      <c r="D12" s="6"/>
      <c r="E12" s="7">
        <v>1510500</v>
      </c>
      <c r="F12" s="8">
        <v>3510500</v>
      </c>
      <c r="G12" s="8">
        <v>25310</v>
      </c>
      <c r="H12" s="8"/>
      <c r="I12" s="8">
        <v>70548</v>
      </c>
      <c r="J12" s="8">
        <v>95858</v>
      </c>
      <c r="K12" s="8"/>
      <c r="L12" s="8"/>
      <c r="M12" s="8"/>
      <c r="N12" s="8"/>
      <c r="O12" s="8">
        <v>600</v>
      </c>
      <c r="P12" s="8">
        <v>862987</v>
      </c>
      <c r="Q12" s="8">
        <v>76542</v>
      </c>
      <c r="R12" s="8">
        <v>940129</v>
      </c>
      <c r="S12" s="8"/>
      <c r="T12" s="8"/>
      <c r="U12" s="8">
        <v>4708761</v>
      </c>
      <c r="V12" s="8">
        <v>4708761</v>
      </c>
      <c r="W12" s="8">
        <v>5744748</v>
      </c>
      <c r="X12" s="8">
        <v>3510500</v>
      </c>
      <c r="Y12" s="8">
        <v>2234248</v>
      </c>
      <c r="Z12" s="2">
        <v>63.64</v>
      </c>
      <c r="AA12" s="6">
        <v>3510500</v>
      </c>
    </row>
    <row r="13" spans="1:27" ht="12.75">
      <c r="A13" s="23" t="s">
        <v>38</v>
      </c>
      <c r="B13" s="29"/>
      <c r="C13" s="6">
        <v>23542685</v>
      </c>
      <c r="D13" s="6"/>
      <c r="E13" s="7">
        <v>31052172</v>
      </c>
      <c r="F13" s="8">
        <v>31052172</v>
      </c>
      <c r="G13" s="8">
        <v>-1435</v>
      </c>
      <c r="H13" s="8">
        <v>2317069</v>
      </c>
      <c r="I13" s="8">
        <v>17486835</v>
      </c>
      <c r="J13" s="8">
        <v>19802469</v>
      </c>
      <c r="K13" s="8">
        <v>2666412</v>
      </c>
      <c r="L13" s="8">
        <v>7183186</v>
      </c>
      <c r="M13" s="8">
        <v>7472836</v>
      </c>
      <c r="N13" s="8">
        <v>17322434</v>
      </c>
      <c r="O13" s="8">
        <v>5910478</v>
      </c>
      <c r="P13" s="8">
        <v>2141269</v>
      </c>
      <c r="Q13" s="8">
        <v>6716094</v>
      </c>
      <c r="R13" s="8">
        <v>14767841</v>
      </c>
      <c r="S13" s="8">
        <v>-277949</v>
      </c>
      <c r="T13" s="8">
        <v>11504837</v>
      </c>
      <c r="U13" s="8">
        <v>4300105</v>
      </c>
      <c r="V13" s="8">
        <v>15526993</v>
      </c>
      <c r="W13" s="8">
        <v>67419737</v>
      </c>
      <c r="X13" s="8">
        <v>31052172</v>
      </c>
      <c r="Y13" s="8">
        <v>36367565</v>
      </c>
      <c r="Z13" s="2">
        <v>117.12</v>
      </c>
      <c r="AA13" s="6">
        <v>31052172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677711</v>
      </c>
      <c r="D15" s="6"/>
      <c r="E15" s="7">
        <v>452809</v>
      </c>
      <c r="F15" s="8">
        <v>652809</v>
      </c>
      <c r="G15" s="8">
        <v>-20998</v>
      </c>
      <c r="H15" s="8">
        <v>11460</v>
      </c>
      <c r="I15" s="8">
        <v>38481</v>
      </c>
      <c r="J15" s="8">
        <v>28943</v>
      </c>
      <c r="K15" s="8">
        <v>37720</v>
      </c>
      <c r="L15" s="8">
        <v>5493</v>
      </c>
      <c r="M15" s="8">
        <v>12813</v>
      </c>
      <c r="N15" s="8">
        <v>56026</v>
      </c>
      <c r="O15" s="8">
        <v>18703</v>
      </c>
      <c r="P15" s="8">
        <v>4581</v>
      </c>
      <c r="Q15" s="8">
        <v>15585</v>
      </c>
      <c r="R15" s="8">
        <v>38869</v>
      </c>
      <c r="S15" s="8"/>
      <c r="T15" s="8">
        <v>34650</v>
      </c>
      <c r="U15" s="8">
        <v>17434</v>
      </c>
      <c r="V15" s="8">
        <v>52084</v>
      </c>
      <c r="W15" s="8">
        <v>175922</v>
      </c>
      <c r="X15" s="8">
        <v>652809</v>
      </c>
      <c r="Y15" s="8">
        <v>-476887</v>
      </c>
      <c r="Z15" s="2">
        <v>-73.05</v>
      </c>
      <c r="AA15" s="6">
        <v>652809</v>
      </c>
    </row>
    <row r="16" spans="1:27" ht="12.75">
      <c r="A16" s="23" t="s">
        <v>41</v>
      </c>
      <c r="B16" s="29"/>
      <c r="C16" s="6">
        <v>30885558</v>
      </c>
      <c r="D16" s="6"/>
      <c r="E16" s="7">
        <v>9778444</v>
      </c>
      <c r="F16" s="8">
        <v>9778444</v>
      </c>
      <c r="G16" s="8"/>
      <c r="H16" s="8">
        <v>747615</v>
      </c>
      <c r="I16" s="8">
        <v>456581</v>
      </c>
      <c r="J16" s="8">
        <v>1204196</v>
      </c>
      <c r="K16" s="8">
        <v>1099166</v>
      </c>
      <c r="L16" s="8">
        <v>623459</v>
      </c>
      <c r="M16" s="8">
        <v>229568</v>
      </c>
      <c r="N16" s="8">
        <v>1952193</v>
      </c>
      <c r="O16" s="8">
        <v>303616</v>
      </c>
      <c r="P16" s="8">
        <v>144346</v>
      </c>
      <c r="Q16" s="8">
        <v>500</v>
      </c>
      <c r="R16" s="8">
        <v>448462</v>
      </c>
      <c r="S16" s="8"/>
      <c r="T16" s="8">
        <v>7500</v>
      </c>
      <c r="U16" s="8">
        <v>2918729</v>
      </c>
      <c r="V16" s="8">
        <v>2926229</v>
      </c>
      <c r="W16" s="8">
        <v>6531080</v>
      </c>
      <c r="X16" s="8">
        <v>9778444</v>
      </c>
      <c r="Y16" s="8">
        <v>-3247364</v>
      </c>
      <c r="Z16" s="2">
        <v>-33.21</v>
      </c>
      <c r="AA16" s="6">
        <v>9778444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158292863</v>
      </c>
      <c r="D18" s="6"/>
      <c r="E18" s="7">
        <v>152983150</v>
      </c>
      <c r="F18" s="8">
        <v>153579150</v>
      </c>
      <c r="G18" s="8">
        <v>-34162</v>
      </c>
      <c r="H18" s="8">
        <v>91551</v>
      </c>
      <c r="I18" s="8">
        <v>21528</v>
      </c>
      <c r="J18" s="8">
        <v>78917</v>
      </c>
      <c r="K18" s="8">
        <v>34162</v>
      </c>
      <c r="L18" s="8">
        <v>48914660</v>
      </c>
      <c r="M18" s="8"/>
      <c r="N18" s="8">
        <v>48948822</v>
      </c>
      <c r="O18" s="8"/>
      <c r="P18" s="8"/>
      <c r="Q18" s="8">
        <v>36923000</v>
      </c>
      <c r="R18" s="8">
        <v>36923000</v>
      </c>
      <c r="S18" s="8"/>
      <c r="T18" s="8">
        <v>871531</v>
      </c>
      <c r="U18" s="8"/>
      <c r="V18" s="8">
        <v>871531</v>
      </c>
      <c r="W18" s="8">
        <v>86822270</v>
      </c>
      <c r="X18" s="8">
        <v>153579150</v>
      </c>
      <c r="Y18" s="8">
        <v>-66756880</v>
      </c>
      <c r="Z18" s="2">
        <v>-43.47</v>
      </c>
      <c r="AA18" s="6">
        <v>153579150</v>
      </c>
    </row>
    <row r="19" spans="1:27" ht="12.75">
      <c r="A19" s="23" t="s">
        <v>44</v>
      </c>
      <c r="B19" s="29"/>
      <c r="C19" s="6">
        <v>3780883</v>
      </c>
      <c r="D19" s="6"/>
      <c r="E19" s="7">
        <v>13925542</v>
      </c>
      <c r="F19" s="26">
        <v>13925542</v>
      </c>
      <c r="G19" s="26">
        <v>-104596</v>
      </c>
      <c r="H19" s="26">
        <v>194597</v>
      </c>
      <c r="I19" s="26">
        <v>212581</v>
      </c>
      <c r="J19" s="26">
        <v>302582</v>
      </c>
      <c r="K19" s="26">
        <v>406915</v>
      </c>
      <c r="L19" s="26">
        <v>192630</v>
      </c>
      <c r="M19" s="26">
        <v>110619</v>
      </c>
      <c r="N19" s="26">
        <v>710164</v>
      </c>
      <c r="O19" s="26">
        <v>324812</v>
      </c>
      <c r="P19" s="26">
        <v>318287</v>
      </c>
      <c r="Q19" s="26">
        <v>104250</v>
      </c>
      <c r="R19" s="26">
        <v>747349</v>
      </c>
      <c r="S19" s="26">
        <v>4132</v>
      </c>
      <c r="T19" s="26">
        <v>131964</v>
      </c>
      <c r="U19" s="26">
        <v>447843</v>
      </c>
      <c r="V19" s="26">
        <v>583939</v>
      </c>
      <c r="W19" s="26">
        <v>2344034</v>
      </c>
      <c r="X19" s="26">
        <v>13925542</v>
      </c>
      <c r="Y19" s="26">
        <v>-11581508</v>
      </c>
      <c r="Z19" s="27">
        <v>-83.17</v>
      </c>
      <c r="AA19" s="28">
        <v>13925542</v>
      </c>
    </row>
    <row r="20" spans="1:27" ht="12.75">
      <c r="A20" s="23" t="s">
        <v>45</v>
      </c>
      <c r="B20" s="29"/>
      <c r="C20" s="6">
        <v>-239308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536320407</v>
      </c>
      <c r="D21" s="33">
        <f t="shared" si="0"/>
        <v>0</v>
      </c>
      <c r="E21" s="34">
        <f t="shared" si="0"/>
        <v>540763975</v>
      </c>
      <c r="F21" s="35">
        <f t="shared" si="0"/>
        <v>559295056</v>
      </c>
      <c r="G21" s="35">
        <f t="shared" si="0"/>
        <v>82649154</v>
      </c>
      <c r="H21" s="35">
        <f t="shared" si="0"/>
        <v>32218671</v>
      </c>
      <c r="I21" s="35">
        <f t="shared" si="0"/>
        <v>27958390</v>
      </c>
      <c r="J21" s="35">
        <f t="shared" si="0"/>
        <v>142826215</v>
      </c>
      <c r="K21" s="35">
        <f t="shared" si="0"/>
        <v>5066807</v>
      </c>
      <c r="L21" s="35">
        <f t="shared" si="0"/>
        <v>81011395</v>
      </c>
      <c r="M21" s="35">
        <f t="shared" si="0"/>
        <v>31670209</v>
      </c>
      <c r="N21" s="35">
        <f t="shared" si="0"/>
        <v>117748411</v>
      </c>
      <c r="O21" s="35">
        <f t="shared" si="0"/>
        <v>30664940</v>
      </c>
      <c r="P21" s="35">
        <f t="shared" si="0"/>
        <v>27769806</v>
      </c>
      <c r="Q21" s="35">
        <f t="shared" si="0"/>
        <v>81176140</v>
      </c>
      <c r="R21" s="35">
        <f t="shared" si="0"/>
        <v>139610886</v>
      </c>
      <c r="S21" s="35">
        <f t="shared" si="0"/>
        <v>25275734</v>
      </c>
      <c r="T21" s="35">
        <f t="shared" si="0"/>
        <v>31553749</v>
      </c>
      <c r="U21" s="35">
        <f t="shared" si="0"/>
        <v>40350522</v>
      </c>
      <c r="V21" s="35">
        <f t="shared" si="0"/>
        <v>97180005</v>
      </c>
      <c r="W21" s="35">
        <f t="shared" si="0"/>
        <v>497365517</v>
      </c>
      <c r="X21" s="35">
        <f t="shared" si="0"/>
        <v>559295056</v>
      </c>
      <c r="Y21" s="35">
        <f t="shared" si="0"/>
        <v>-61929539</v>
      </c>
      <c r="Z21" s="36">
        <f>+IF(X21&lt;&gt;0,+(Y21/X21)*100,0)</f>
        <v>-11.072784988108317</v>
      </c>
      <c r="AA21" s="33">
        <f>SUM(AA5:AA20)</f>
        <v>559295056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177739620</v>
      </c>
      <c r="D24" s="6"/>
      <c r="E24" s="7">
        <v>199908397</v>
      </c>
      <c r="F24" s="8">
        <v>192927596</v>
      </c>
      <c r="G24" s="8">
        <v>5971614</v>
      </c>
      <c r="H24" s="8">
        <v>15564199</v>
      </c>
      <c r="I24" s="8">
        <v>15733393</v>
      </c>
      <c r="J24" s="8">
        <v>37269206</v>
      </c>
      <c r="K24" s="8">
        <v>9656772</v>
      </c>
      <c r="L24" s="8">
        <v>18604989</v>
      </c>
      <c r="M24" s="8">
        <v>16095684</v>
      </c>
      <c r="N24" s="8">
        <v>44357445</v>
      </c>
      <c r="O24" s="8">
        <v>15897271</v>
      </c>
      <c r="P24" s="8">
        <v>15563237</v>
      </c>
      <c r="Q24" s="8">
        <v>16373534</v>
      </c>
      <c r="R24" s="8">
        <v>47834042</v>
      </c>
      <c r="S24" s="8">
        <v>15682832</v>
      </c>
      <c r="T24" s="8">
        <v>16186968</v>
      </c>
      <c r="U24" s="8">
        <v>16723683</v>
      </c>
      <c r="V24" s="8">
        <v>48593483</v>
      </c>
      <c r="W24" s="8">
        <v>178054176</v>
      </c>
      <c r="X24" s="8">
        <v>192927596</v>
      </c>
      <c r="Y24" s="8">
        <v>-14873420</v>
      </c>
      <c r="Z24" s="2">
        <v>-7.71</v>
      </c>
      <c r="AA24" s="6">
        <v>192927596</v>
      </c>
    </row>
    <row r="25" spans="1:27" ht="12.75">
      <c r="A25" s="25" t="s">
        <v>49</v>
      </c>
      <c r="B25" s="24"/>
      <c r="C25" s="6">
        <v>10541136</v>
      </c>
      <c r="D25" s="6"/>
      <c r="E25" s="7">
        <v>10389878</v>
      </c>
      <c r="F25" s="8">
        <v>10389878</v>
      </c>
      <c r="G25" s="8">
        <v>3774</v>
      </c>
      <c r="H25" s="8">
        <v>885217</v>
      </c>
      <c r="I25" s="8">
        <v>885217</v>
      </c>
      <c r="J25" s="8">
        <v>1774208</v>
      </c>
      <c r="K25" s="8">
        <v>884083</v>
      </c>
      <c r="L25" s="8">
        <v>875703</v>
      </c>
      <c r="M25" s="8">
        <v>897418</v>
      </c>
      <c r="N25" s="8">
        <v>2657204</v>
      </c>
      <c r="O25" s="8">
        <v>888867</v>
      </c>
      <c r="P25" s="8">
        <v>881567</v>
      </c>
      <c r="Q25" s="8">
        <v>886217</v>
      </c>
      <c r="R25" s="8">
        <v>2656651</v>
      </c>
      <c r="S25" s="8">
        <v>858851</v>
      </c>
      <c r="T25" s="8">
        <v>858851</v>
      </c>
      <c r="U25" s="8">
        <v>847073</v>
      </c>
      <c r="V25" s="8">
        <v>2564775</v>
      </c>
      <c r="W25" s="8">
        <v>9652838</v>
      </c>
      <c r="X25" s="8">
        <v>10389878</v>
      </c>
      <c r="Y25" s="8">
        <v>-737040</v>
      </c>
      <c r="Z25" s="2">
        <v>-7.09</v>
      </c>
      <c r="AA25" s="6">
        <v>10389878</v>
      </c>
    </row>
    <row r="26" spans="1:27" ht="12.75">
      <c r="A26" s="25" t="s">
        <v>50</v>
      </c>
      <c r="B26" s="24"/>
      <c r="C26" s="6">
        <v>10543817</v>
      </c>
      <c r="D26" s="6"/>
      <c r="E26" s="7">
        <v>7905000</v>
      </c>
      <c r="F26" s="8">
        <v>7905000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7905000</v>
      </c>
      <c r="Y26" s="8">
        <v>-7905000</v>
      </c>
      <c r="Z26" s="2">
        <v>-100</v>
      </c>
      <c r="AA26" s="6">
        <v>7905000</v>
      </c>
    </row>
    <row r="27" spans="1:27" ht="12.75">
      <c r="A27" s="25" t="s">
        <v>51</v>
      </c>
      <c r="B27" s="24"/>
      <c r="C27" s="6">
        <v>88967547</v>
      </c>
      <c r="D27" s="6"/>
      <c r="E27" s="7">
        <v>85534874</v>
      </c>
      <c r="F27" s="8">
        <v>85534874</v>
      </c>
      <c r="G27" s="8">
        <v>17706</v>
      </c>
      <c r="H27" s="8"/>
      <c r="I27" s="8">
        <v>331254</v>
      </c>
      <c r="J27" s="8">
        <v>348960</v>
      </c>
      <c r="K27" s="8">
        <v>461877</v>
      </c>
      <c r="L27" s="8"/>
      <c r="M27" s="8"/>
      <c r="N27" s="8">
        <v>461877</v>
      </c>
      <c r="O27" s="8"/>
      <c r="P27" s="8"/>
      <c r="Q27" s="8"/>
      <c r="R27" s="8"/>
      <c r="S27" s="8"/>
      <c r="T27" s="8">
        <v>479583</v>
      </c>
      <c r="U27" s="8">
        <v>23281</v>
      </c>
      <c r="V27" s="8">
        <v>502864</v>
      </c>
      <c r="W27" s="8">
        <v>1313701</v>
      </c>
      <c r="X27" s="8">
        <v>85534874</v>
      </c>
      <c r="Y27" s="8">
        <v>-84221173</v>
      </c>
      <c r="Z27" s="2">
        <v>-98.46</v>
      </c>
      <c r="AA27" s="6">
        <v>85534874</v>
      </c>
    </row>
    <row r="28" spans="1:27" ht="12.75">
      <c r="A28" s="25" t="s">
        <v>52</v>
      </c>
      <c r="B28" s="24"/>
      <c r="C28" s="6">
        <v>16437826</v>
      </c>
      <c r="D28" s="6"/>
      <c r="E28" s="7">
        <v>17707238</v>
      </c>
      <c r="F28" s="8">
        <v>17707238</v>
      </c>
      <c r="G28" s="8">
        <v>551442</v>
      </c>
      <c r="H28" s="8">
        <v>1005337</v>
      </c>
      <c r="I28" s="8">
        <v>-5409112</v>
      </c>
      <c r="J28" s="8">
        <v>-3852333</v>
      </c>
      <c r="K28" s="8">
        <v>32418107</v>
      </c>
      <c r="L28" s="8">
        <v>885201</v>
      </c>
      <c r="M28" s="8">
        <v>78142</v>
      </c>
      <c r="N28" s="8">
        <v>33381450</v>
      </c>
      <c r="O28" s="8"/>
      <c r="P28" s="8"/>
      <c r="Q28" s="8"/>
      <c r="R28" s="8"/>
      <c r="S28" s="8">
        <v>2485014</v>
      </c>
      <c r="T28" s="8">
        <v>4250971</v>
      </c>
      <c r="U28" s="8">
        <v>-1104243</v>
      </c>
      <c r="V28" s="8">
        <v>5631742</v>
      </c>
      <c r="W28" s="8">
        <v>35160859</v>
      </c>
      <c r="X28" s="8">
        <v>17707238</v>
      </c>
      <c r="Y28" s="8">
        <v>17453621</v>
      </c>
      <c r="Z28" s="2">
        <v>98.57</v>
      </c>
      <c r="AA28" s="6">
        <v>17707238</v>
      </c>
    </row>
    <row r="29" spans="1:27" ht="12.75">
      <c r="A29" s="25" t="s">
        <v>53</v>
      </c>
      <c r="B29" s="24"/>
      <c r="C29" s="6">
        <v>112370585</v>
      </c>
      <c r="D29" s="6"/>
      <c r="E29" s="7">
        <v>153318378</v>
      </c>
      <c r="F29" s="8">
        <v>128318378</v>
      </c>
      <c r="G29" s="8">
        <v>2656389</v>
      </c>
      <c r="H29" s="8"/>
      <c r="I29" s="8">
        <v>21008358</v>
      </c>
      <c r="J29" s="8">
        <v>23664747</v>
      </c>
      <c r="K29" s="8">
        <v>8991456</v>
      </c>
      <c r="L29" s="8">
        <v>8150220</v>
      </c>
      <c r="M29" s="8">
        <v>14604544</v>
      </c>
      <c r="N29" s="8">
        <v>31746220</v>
      </c>
      <c r="O29" s="8">
        <v>6943827</v>
      </c>
      <c r="P29" s="8">
        <v>7176456</v>
      </c>
      <c r="Q29" s="8">
        <v>1662274</v>
      </c>
      <c r="R29" s="8">
        <v>15782557</v>
      </c>
      <c r="S29" s="8">
        <v>11313319</v>
      </c>
      <c r="T29" s="8">
        <v>7669066</v>
      </c>
      <c r="U29" s="8">
        <v>16335270</v>
      </c>
      <c r="V29" s="8">
        <v>35317655</v>
      </c>
      <c r="W29" s="8">
        <v>106511179</v>
      </c>
      <c r="X29" s="8">
        <v>128318378</v>
      </c>
      <c r="Y29" s="8">
        <v>-21807199</v>
      </c>
      <c r="Z29" s="2">
        <v>-16.99</v>
      </c>
      <c r="AA29" s="6">
        <v>128318378</v>
      </c>
    </row>
    <row r="30" spans="1:27" ht="12.75">
      <c r="A30" s="25" t="s">
        <v>54</v>
      </c>
      <c r="B30" s="24"/>
      <c r="C30" s="6">
        <v>1472947</v>
      </c>
      <c r="D30" s="6"/>
      <c r="E30" s="7">
        <v>1607977</v>
      </c>
      <c r="F30" s="8">
        <v>5494061</v>
      </c>
      <c r="G30" s="8">
        <v>763645</v>
      </c>
      <c r="H30" s="8">
        <v>265942</v>
      </c>
      <c r="I30" s="8">
        <v>33986</v>
      </c>
      <c r="J30" s="8">
        <v>1063573</v>
      </c>
      <c r="K30" s="8">
        <v>-694614</v>
      </c>
      <c r="L30" s="8">
        <v>435692</v>
      </c>
      <c r="M30" s="8">
        <v>428421</v>
      </c>
      <c r="N30" s="8">
        <v>169499</v>
      </c>
      <c r="O30" s="8">
        <v>392377</v>
      </c>
      <c r="P30" s="8">
        <v>564412</v>
      </c>
      <c r="Q30" s="8">
        <v>142999</v>
      </c>
      <c r="R30" s="8">
        <v>1099788</v>
      </c>
      <c r="S30" s="8">
        <v>41859</v>
      </c>
      <c r="T30" s="8">
        <v>210542</v>
      </c>
      <c r="U30" s="8">
        <v>1537622</v>
      </c>
      <c r="V30" s="8">
        <v>1790023</v>
      </c>
      <c r="W30" s="8">
        <v>4122883</v>
      </c>
      <c r="X30" s="8">
        <v>5494061</v>
      </c>
      <c r="Y30" s="8">
        <v>-1371178</v>
      </c>
      <c r="Z30" s="2">
        <v>-24.96</v>
      </c>
      <c r="AA30" s="6">
        <v>5494061</v>
      </c>
    </row>
    <row r="31" spans="1:27" ht="12.75">
      <c r="A31" s="25" t="s">
        <v>55</v>
      </c>
      <c r="B31" s="24"/>
      <c r="C31" s="6">
        <v>16981371</v>
      </c>
      <c r="D31" s="6"/>
      <c r="E31" s="7">
        <v>24871230</v>
      </c>
      <c r="F31" s="8">
        <v>28784588</v>
      </c>
      <c r="G31" s="8">
        <v>911672</v>
      </c>
      <c r="H31" s="8">
        <v>198074</v>
      </c>
      <c r="I31" s="8">
        <v>2505221</v>
      </c>
      <c r="J31" s="8">
        <v>3614967</v>
      </c>
      <c r="K31" s="8">
        <v>1381400</v>
      </c>
      <c r="L31" s="8">
        <v>4824784</v>
      </c>
      <c r="M31" s="8">
        <v>3068750</v>
      </c>
      <c r="N31" s="8">
        <v>9274934</v>
      </c>
      <c r="O31" s="8">
        <v>849508</v>
      </c>
      <c r="P31" s="8">
        <v>1372005</v>
      </c>
      <c r="Q31" s="8">
        <v>4661243</v>
      </c>
      <c r="R31" s="8">
        <v>6882756</v>
      </c>
      <c r="S31" s="8">
        <v>1116127</v>
      </c>
      <c r="T31" s="8">
        <v>1014792</v>
      </c>
      <c r="U31" s="8">
        <v>1434856</v>
      </c>
      <c r="V31" s="8">
        <v>3565775</v>
      </c>
      <c r="W31" s="8">
        <v>23338432</v>
      </c>
      <c r="X31" s="8">
        <v>28784588</v>
      </c>
      <c r="Y31" s="8">
        <v>-5446156</v>
      </c>
      <c r="Z31" s="2">
        <v>-18.92</v>
      </c>
      <c r="AA31" s="6">
        <v>28784588</v>
      </c>
    </row>
    <row r="32" spans="1:27" ht="12.75">
      <c r="A32" s="25" t="s">
        <v>43</v>
      </c>
      <c r="B32" s="24"/>
      <c r="C32" s="6">
        <v>398192</v>
      </c>
      <c r="D32" s="6"/>
      <c r="E32" s="7">
        <v>900000</v>
      </c>
      <c r="F32" s="8">
        <v>1100000</v>
      </c>
      <c r="G32" s="8">
        <v>138073</v>
      </c>
      <c r="H32" s="8"/>
      <c r="I32" s="8">
        <v>16667</v>
      </c>
      <c r="J32" s="8">
        <v>154740</v>
      </c>
      <c r="K32" s="8">
        <v>-194235</v>
      </c>
      <c r="L32" s="8"/>
      <c r="M32" s="8">
        <v>8333</v>
      </c>
      <c r="N32" s="8">
        <v>-185902</v>
      </c>
      <c r="O32" s="8">
        <v>53333</v>
      </c>
      <c r="P32" s="8">
        <v>128000</v>
      </c>
      <c r="Q32" s="8">
        <v>16667</v>
      </c>
      <c r="R32" s="8">
        <v>198000</v>
      </c>
      <c r="S32" s="8"/>
      <c r="T32" s="8">
        <v>8333</v>
      </c>
      <c r="U32" s="8">
        <v>8333</v>
      </c>
      <c r="V32" s="8">
        <v>16666</v>
      </c>
      <c r="W32" s="8">
        <v>183504</v>
      </c>
      <c r="X32" s="8">
        <v>1100000</v>
      </c>
      <c r="Y32" s="8">
        <v>-916496</v>
      </c>
      <c r="Z32" s="2">
        <v>-83.32</v>
      </c>
      <c r="AA32" s="6">
        <v>1100000</v>
      </c>
    </row>
    <row r="33" spans="1:27" ht="12.75">
      <c r="A33" s="25" t="s">
        <v>56</v>
      </c>
      <c r="B33" s="24"/>
      <c r="C33" s="6">
        <v>94585366</v>
      </c>
      <c r="D33" s="6"/>
      <c r="E33" s="7">
        <v>72117794</v>
      </c>
      <c r="F33" s="8">
        <v>77459801</v>
      </c>
      <c r="G33" s="8">
        <v>5544212</v>
      </c>
      <c r="H33" s="8">
        <v>1450420</v>
      </c>
      <c r="I33" s="8">
        <v>8607293</v>
      </c>
      <c r="J33" s="8">
        <v>15601925</v>
      </c>
      <c r="K33" s="8">
        <v>1958457</v>
      </c>
      <c r="L33" s="8">
        <v>2471098</v>
      </c>
      <c r="M33" s="8">
        <v>8894934</v>
      </c>
      <c r="N33" s="8">
        <v>13324489</v>
      </c>
      <c r="O33" s="8">
        <v>1985424</v>
      </c>
      <c r="P33" s="8">
        <v>4739640</v>
      </c>
      <c r="Q33" s="8">
        <v>7204633</v>
      </c>
      <c r="R33" s="8">
        <v>13929697</v>
      </c>
      <c r="S33" s="8">
        <v>2780790</v>
      </c>
      <c r="T33" s="8">
        <v>4010285</v>
      </c>
      <c r="U33" s="8">
        <v>11303370</v>
      </c>
      <c r="V33" s="8">
        <v>18094445</v>
      </c>
      <c r="W33" s="8">
        <v>60950556</v>
      </c>
      <c r="X33" s="8">
        <v>77503483</v>
      </c>
      <c r="Y33" s="8">
        <v>-16552927</v>
      </c>
      <c r="Z33" s="2">
        <v>-21.36</v>
      </c>
      <c r="AA33" s="6">
        <v>77459801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530038407</v>
      </c>
      <c r="D35" s="33">
        <f>SUM(D24:D34)</f>
        <v>0</v>
      </c>
      <c r="E35" s="34">
        <f t="shared" si="1"/>
        <v>574260766</v>
      </c>
      <c r="F35" s="35">
        <f t="shared" si="1"/>
        <v>555621414</v>
      </c>
      <c r="G35" s="35">
        <f t="shared" si="1"/>
        <v>16558527</v>
      </c>
      <c r="H35" s="35">
        <f t="shared" si="1"/>
        <v>19369189</v>
      </c>
      <c r="I35" s="35">
        <f t="shared" si="1"/>
        <v>43712277</v>
      </c>
      <c r="J35" s="35">
        <f t="shared" si="1"/>
        <v>79639993</v>
      </c>
      <c r="K35" s="35">
        <f t="shared" si="1"/>
        <v>54863303</v>
      </c>
      <c r="L35" s="35">
        <f t="shared" si="1"/>
        <v>36247687</v>
      </c>
      <c r="M35" s="35">
        <f t="shared" si="1"/>
        <v>44076226</v>
      </c>
      <c r="N35" s="35">
        <f t="shared" si="1"/>
        <v>135187216</v>
      </c>
      <c r="O35" s="35">
        <f t="shared" si="1"/>
        <v>27010607</v>
      </c>
      <c r="P35" s="35">
        <f t="shared" si="1"/>
        <v>30425317</v>
      </c>
      <c r="Q35" s="35">
        <f t="shared" si="1"/>
        <v>30947567</v>
      </c>
      <c r="R35" s="35">
        <f t="shared" si="1"/>
        <v>88383491</v>
      </c>
      <c r="S35" s="35">
        <f t="shared" si="1"/>
        <v>34278792</v>
      </c>
      <c r="T35" s="35">
        <f t="shared" si="1"/>
        <v>34689391</v>
      </c>
      <c r="U35" s="35">
        <f t="shared" si="1"/>
        <v>47109245</v>
      </c>
      <c r="V35" s="35">
        <f t="shared" si="1"/>
        <v>116077428</v>
      </c>
      <c r="W35" s="35">
        <f t="shared" si="1"/>
        <v>419288128</v>
      </c>
      <c r="X35" s="35">
        <f t="shared" si="1"/>
        <v>555665096</v>
      </c>
      <c r="Y35" s="35">
        <f t="shared" si="1"/>
        <v>-136376968</v>
      </c>
      <c r="Z35" s="36">
        <f>+IF(X35&lt;&gt;0,+(Y35/X35)*100,0)</f>
        <v>-24.54301502500708</v>
      </c>
      <c r="AA35" s="33">
        <f>SUM(AA24:AA34)</f>
        <v>555621414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6282000</v>
      </c>
      <c r="D37" s="46">
        <f>+D21-D35</f>
        <v>0</v>
      </c>
      <c r="E37" s="47">
        <f t="shared" si="2"/>
        <v>-33496791</v>
      </c>
      <c r="F37" s="48">
        <f t="shared" si="2"/>
        <v>3673642</v>
      </c>
      <c r="G37" s="48">
        <f t="shared" si="2"/>
        <v>66090627</v>
      </c>
      <c r="H37" s="48">
        <f t="shared" si="2"/>
        <v>12849482</v>
      </c>
      <c r="I37" s="48">
        <f t="shared" si="2"/>
        <v>-15753887</v>
      </c>
      <c r="J37" s="48">
        <f t="shared" si="2"/>
        <v>63186222</v>
      </c>
      <c r="K37" s="48">
        <f t="shared" si="2"/>
        <v>-49796496</v>
      </c>
      <c r="L37" s="48">
        <f t="shared" si="2"/>
        <v>44763708</v>
      </c>
      <c r="M37" s="48">
        <f t="shared" si="2"/>
        <v>-12406017</v>
      </c>
      <c r="N37" s="48">
        <f t="shared" si="2"/>
        <v>-17438805</v>
      </c>
      <c r="O37" s="48">
        <f t="shared" si="2"/>
        <v>3654333</v>
      </c>
      <c r="P37" s="48">
        <f t="shared" si="2"/>
        <v>-2655511</v>
      </c>
      <c r="Q37" s="48">
        <f t="shared" si="2"/>
        <v>50228573</v>
      </c>
      <c r="R37" s="48">
        <f t="shared" si="2"/>
        <v>51227395</v>
      </c>
      <c r="S37" s="48">
        <f t="shared" si="2"/>
        <v>-9003058</v>
      </c>
      <c r="T37" s="48">
        <f t="shared" si="2"/>
        <v>-3135642</v>
      </c>
      <c r="U37" s="48">
        <f t="shared" si="2"/>
        <v>-6758723</v>
      </c>
      <c r="V37" s="48">
        <f t="shared" si="2"/>
        <v>-18897423</v>
      </c>
      <c r="W37" s="48">
        <f t="shared" si="2"/>
        <v>78077389</v>
      </c>
      <c r="X37" s="48">
        <f>IF(F21=F35,0,X21-X35)</f>
        <v>3629960</v>
      </c>
      <c r="Y37" s="48">
        <f t="shared" si="2"/>
        <v>74447429</v>
      </c>
      <c r="Z37" s="49">
        <f>+IF(X37&lt;&gt;0,+(Y37/X37)*100,0)</f>
        <v>2050.915960506452</v>
      </c>
      <c r="AA37" s="46">
        <f>+AA21-AA35</f>
        <v>3673642</v>
      </c>
    </row>
    <row r="38" spans="1:27" ht="22.5" customHeight="1">
      <c r="A38" s="50" t="s">
        <v>60</v>
      </c>
      <c r="B38" s="29"/>
      <c r="C38" s="6">
        <v>43694632</v>
      </c>
      <c r="D38" s="6"/>
      <c r="E38" s="7">
        <v>81460850</v>
      </c>
      <c r="F38" s="8">
        <v>81460850</v>
      </c>
      <c r="G38" s="8">
        <v>-1408</v>
      </c>
      <c r="H38" s="8"/>
      <c r="I38" s="8"/>
      <c r="J38" s="8">
        <v>-1408</v>
      </c>
      <c r="K38" s="8">
        <v>1408</v>
      </c>
      <c r="L38" s="8"/>
      <c r="M38" s="8"/>
      <c r="N38" s="8">
        <v>1408</v>
      </c>
      <c r="O38" s="8"/>
      <c r="P38" s="8"/>
      <c r="Q38" s="8"/>
      <c r="R38" s="8"/>
      <c r="S38" s="8"/>
      <c r="T38" s="8">
        <v>4881013</v>
      </c>
      <c r="U38" s="8"/>
      <c r="V38" s="8">
        <v>4881013</v>
      </c>
      <c r="W38" s="8">
        <v>4881013</v>
      </c>
      <c r="X38" s="8">
        <v>81460850</v>
      </c>
      <c r="Y38" s="8">
        <v>-76579837</v>
      </c>
      <c r="Z38" s="2">
        <v>-94.01</v>
      </c>
      <c r="AA38" s="6">
        <v>81460850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49976632</v>
      </c>
      <c r="D41" s="56">
        <f>SUM(D37:D40)</f>
        <v>0</v>
      </c>
      <c r="E41" s="57">
        <f t="shared" si="3"/>
        <v>47964059</v>
      </c>
      <c r="F41" s="58">
        <f t="shared" si="3"/>
        <v>85134492</v>
      </c>
      <c r="G41" s="58">
        <f t="shared" si="3"/>
        <v>66089219</v>
      </c>
      <c r="H41" s="58">
        <f t="shared" si="3"/>
        <v>12849482</v>
      </c>
      <c r="I41" s="58">
        <f t="shared" si="3"/>
        <v>-15753887</v>
      </c>
      <c r="J41" s="58">
        <f t="shared" si="3"/>
        <v>63184814</v>
      </c>
      <c r="K41" s="58">
        <f t="shared" si="3"/>
        <v>-49795088</v>
      </c>
      <c r="L41" s="58">
        <f t="shared" si="3"/>
        <v>44763708</v>
      </c>
      <c r="M41" s="58">
        <f t="shared" si="3"/>
        <v>-12406017</v>
      </c>
      <c r="N41" s="58">
        <f t="shared" si="3"/>
        <v>-17437397</v>
      </c>
      <c r="O41" s="58">
        <f t="shared" si="3"/>
        <v>3654333</v>
      </c>
      <c r="P41" s="58">
        <f t="shared" si="3"/>
        <v>-2655511</v>
      </c>
      <c r="Q41" s="58">
        <f t="shared" si="3"/>
        <v>50228573</v>
      </c>
      <c r="R41" s="58">
        <f t="shared" si="3"/>
        <v>51227395</v>
      </c>
      <c r="S41" s="58">
        <f t="shared" si="3"/>
        <v>-9003058</v>
      </c>
      <c r="T41" s="58">
        <f t="shared" si="3"/>
        <v>1745371</v>
      </c>
      <c r="U41" s="58">
        <f t="shared" si="3"/>
        <v>-6758723</v>
      </c>
      <c r="V41" s="58">
        <f t="shared" si="3"/>
        <v>-14016410</v>
      </c>
      <c r="W41" s="58">
        <f t="shared" si="3"/>
        <v>82958402</v>
      </c>
      <c r="X41" s="58">
        <f t="shared" si="3"/>
        <v>85090810</v>
      </c>
      <c r="Y41" s="58">
        <f t="shared" si="3"/>
        <v>-2132408</v>
      </c>
      <c r="Z41" s="59">
        <f>+IF(X41&lt;&gt;0,+(Y41/X41)*100,0)</f>
        <v>-2.5060379610912156</v>
      </c>
      <c r="AA41" s="56">
        <f>SUM(AA37:AA40)</f>
        <v>85134492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49976632</v>
      </c>
      <c r="D43" s="64">
        <f>+D41-D42</f>
        <v>0</v>
      </c>
      <c r="E43" s="65">
        <f t="shared" si="4"/>
        <v>47964059</v>
      </c>
      <c r="F43" s="66">
        <f t="shared" si="4"/>
        <v>85134492</v>
      </c>
      <c r="G43" s="66">
        <f t="shared" si="4"/>
        <v>66089219</v>
      </c>
      <c r="H43" s="66">
        <f t="shared" si="4"/>
        <v>12849482</v>
      </c>
      <c r="I43" s="66">
        <f t="shared" si="4"/>
        <v>-15753887</v>
      </c>
      <c r="J43" s="66">
        <f t="shared" si="4"/>
        <v>63184814</v>
      </c>
      <c r="K43" s="66">
        <f t="shared" si="4"/>
        <v>-49795088</v>
      </c>
      <c r="L43" s="66">
        <f t="shared" si="4"/>
        <v>44763708</v>
      </c>
      <c r="M43" s="66">
        <f t="shared" si="4"/>
        <v>-12406017</v>
      </c>
      <c r="N43" s="66">
        <f t="shared" si="4"/>
        <v>-17437397</v>
      </c>
      <c r="O43" s="66">
        <f t="shared" si="4"/>
        <v>3654333</v>
      </c>
      <c r="P43" s="66">
        <f t="shared" si="4"/>
        <v>-2655511</v>
      </c>
      <c r="Q43" s="66">
        <f t="shared" si="4"/>
        <v>50228573</v>
      </c>
      <c r="R43" s="66">
        <f t="shared" si="4"/>
        <v>51227395</v>
      </c>
      <c r="S43" s="66">
        <f t="shared" si="4"/>
        <v>-9003058</v>
      </c>
      <c r="T43" s="66">
        <f t="shared" si="4"/>
        <v>1745371</v>
      </c>
      <c r="U43" s="66">
        <f t="shared" si="4"/>
        <v>-6758723</v>
      </c>
      <c r="V43" s="66">
        <f t="shared" si="4"/>
        <v>-14016410</v>
      </c>
      <c r="W43" s="66">
        <f t="shared" si="4"/>
        <v>82958402</v>
      </c>
      <c r="X43" s="66">
        <f t="shared" si="4"/>
        <v>85090810</v>
      </c>
      <c r="Y43" s="66">
        <f t="shared" si="4"/>
        <v>-2132408</v>
      </c>
      <c r="Z43" s="67">
        <f>+IF(X43&lt;&gt;0,+(Y43/X43)*100,0)</f>
        <v>-2.5060379610912156</v>
      </c>
      <c r="AA43" s="64">
        <f>+AA41-AA42</f>
        <v>85134492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49976632</v>
      </c>
      <c r="D45" s="56">
        <f>SUM(D43:D44)</f>
        <v>0</v>
      </c>
      <c r="E45" s="57">
        <f t="shared" si="5"/>
        <v>47964059</v>
      </c>
      <c r="F45" s="58">
        <f t="shared" si="5"/>
        <v>85134492</v>
      </c>
      <c r="G45" s="58">
        <f t="shared" si="5"/>
        <v>66089219</v>
      </c>
      <c r="H45" s="58">
        <f t="shared" si="5"/>
        <v>12849482</v>
      </c>
      <c r="I45" s="58">
        <f t="shared" si="5"/>
        <v>-15753887</v>
      </c>
      <c r="J45" s="58">
        <f t="shared" si="5"/>
        <v>63184814</v>
      </c>
      <c r="K45" s="58">
        <f t="shared" si="5"/>
        <v>-49795088</v>
      </c>
      <c r="L45" s="58">
        <f t="shared" si="5"/>
        <v>44763708</v>
      </c>
      <c r="M45" s="58">
        <f t="shared" si="5"/>
        <v>-12406017</v>
      </c>
      <c r="N45" s="58">
        <f t="shared" si="5"/>
        <v>-17437397</v>
      </c>
      <c r="O45" s="58">
        <f t="shared" si="5"/>
        <v>3654333</v>
      </c>
      <c r="P45" s="58">
        <f t="shared" si="5"/>
        <v>-2655511</v>
      </c>
      <c r="Q45" s="58">
        <f t="shared" si="5"/>
        <v>50228573</v>
      </c>
      <c r="R45" s="58">
        <f t="shared" si="5"/>
        <v>51227395</v>
      </c>
      <c r="S45" s="58">
        <f t="shared" si="5"/>
        <v>-9003058</v>
      </c>
      <c r="T45" s="58">
        <f t="shared" si="5"/>
        <v>1745371</v>
      </c>
      <c r="U45" s="58">
        <f t="shared" si="5"/>
        <v>-6758723</v>
      </c>
      <c r="V45" s="58">
        <f t="shared" si="5"/>
        <v>-14016410</v>
      </c>
      <c r="W45" s="58">
        <f t="shared" si="5"/>
        <v>82958402</v>
      </c>
      <c r="X45" s="58">
        <f t="shared" si="5"/>
        <v>85090810</v>
      </c>
      <c r="Y45" s="58">
        <f t="shared" si="5"/>
        <v>-2132408</v>
      </c>
      <c r="Z45" s="59">
        <f>+IF(X45&lt;&gt;0,+(Y45/X45)*100,0)</f>
        <v>-2.5060379610912156</v>
      </c>
      <c r="AA45" s="56">
        <f>SUM(AA43:AA44)</f>
        <v>85134492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49976632</v>
      </c>
      <c r="D47" s="71">
        <f>SUM(D45:D46)</f>
        <v>0</v>
      </c>
      <c r="E47" s="72">
        <f t="shared" si="6"/>
        <v>47964059</v>
      </c>
      <c r="F47" s="73">
        <f t="shared" si="6"/>
        <v>85134492</v>
      </c>
      <c r="G47" s="73">
        <f t="shared" si="6"/>
        <v>66089219</v>
      </c>
      <c r="H47" s="74">
        <f t="shared" si="6"/>
        <v>12849482</v>
      </c>
      <c r="I47" s="74">
        <f t="shared" si="6"/>
        <v>-15753887</v>
      </c>
      <c r="J47" s="74">
        <f t="shared" si="6"/>
        <v>63184814</v>
      </c>
      <c r="K47" s="74">
        <f t="shared" si="6"/>
        <v>-49795088</v>
      </c>
      <c r="L47" s="74">
        <f t="shared" si="6"/>
        <v>44763708</v>
      </c>
      <c r="M47" s="73">
        <f t="shared" si="6"/>
        <v>-12406017</v>
      </c>
      <c r="N47" s="73">
        <f t="shared" si="6"/>
        <v>-17437397</v>
      </c>
      <c r="O47" s="74">
        <f t="shared" si="6"/>
        <v>3654333</v>
      </c>
      <c r="P47" s="74">
        <f t="shared" si="6"/>
        <v>-2655511</v>
      </c>
      <c r="Q47" s="74">
        <f t="shared" si="6"/>
        <v>50228573</v>
      </c>
      <c r="R47" s="74">
        <f t="shared" si="6"/>
        <v>51227395</v>
      </c>
      <c r="S47" s="74">
        <f t="shared" si="6"/>
        <v>-9003058</v>
      </c>
      <c r="T47" s="73">
        <f t="shared" si="6"/>
        <v>1745371</v>
      </c>
      <c r="U47" s="73">
        <f t="shared" si="6"/>
        <v>-6758723</v>
      </c>
      <c r="V47" s="74">
        <f t="shared" si="6"/>
        <v>-14016410</v>
      </c>
      <c r="W47" s="74">
        <f t="shared" si="6"/>
        <v>82958402</v>
      </c>
      <c r="X47" s="74">
        <f t="shared" si="6"/>
        <v>85090810</v>
      </c>
      <c r="Y47" s="74">
        <f t="shared" si="6"/>
        <v>-2132408</v>
      </c>
      <c r="Z47" s="75">
        <f>+IF(X47&lt;&gt;0,+(Y47/X47)*100,0)</f>
        <v>-2.5060379610912156</v>
      </c>
      <c r="AA47" s="76">
        <f>SUM(AA45:AA46)</f>
        <v>85134492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7539932</v>
      </c>
      <c r="D5" s="6"/>
      <c r="E5" s="7">
        <v>39976000</v>
      </c>
      <c r="F5" s="8">
        <v>72972322</v>
      </c>
      <c r="G5" s="8">
        <v>3575508</v>
      </c>
      <c r="H5" s="8">
        <v>8497924</v>
      </c>
      <c r="I5" s="8">
        <v>12786870</v>
      </c>
      <c r="J5" s="8">
        <v>24860302</v>
      </c>
      <c r="K5" s="8">
        <v>4331920</v>
      </c>
      <c r="L5" s="8">
        <v>8126171</v>
      </c>
      <c r="M5" s="8">
        <v>5632793</v>
      </c>
      <c r="N5" s="8">
        <v>18090884</v>
      </c>
      <c r="O5" s="8">
        <v>5642439</v>
      </c>
      <c r="P5" s="8">
        <v>4996686</v>
      </c>
      <c r="Q5" s="8">
        <v>5160865</v>
      </c>
      <c r="R5" s="8">
        <v>15799990</v>
      </c>
      <c r="S5" s="8">
        <v>4922366</v>
      </c>
      <c r="T5" s="8">
        <v>4923248</v>
      </c>
      <c r="U5" s="8">
        <v>4933612</v>
      </c>
      <c r="V5" s="8">
        <v>14779226</v>
      </c>
      <c r="W5" s="8">
        <v>73530402</v>
      </c>
      <c r="X5" s="8">
        <v>72972322</v>
      </c>
      <c r="Y5" s="8">
        <v>558080</v>
      </c>
      <c r="Z5" s="2">
        <v>0.76</v>
      </c>
      <c r="AA5" s="6">
        <v>72972322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404101</v>
      </c>
      <c r="D9" s="6"/>
      <c r="E9" s="7">
        <v>5400000</v>
      </c>
      <c r="F9" s="8">
        <v>5644318</v>
      </c>
      <c r="G9" s="8">
        <v>406534</v>
      </c>
      <c r="H9" s="8">
        <v>812285</v>
      </c>
      <c r="I9" s="8">
        <v>1223620</v>
      </c>
      <c r="J9" s="8">
        <v>2442439</v>
      </c>
      <c r="K9" s="8">
        <v>407253</v>
      </c>
      <c r="L9" s="8">
        <v>419087</v>
      </c>
      <c r="M9" s="8">
        <v>409013</v>
      </c>
      <c r="N9" s="8">
        <v>1235353</v>
      </c>
      <c r="O9" s="8">
        <v>424738</v>
      </c>
      <c r="P9" s="8">
        <v>520226</v>
      </c>
      <c r="Q9" s="8">
        <v>515578</v>
      </c>
      <c r="R9" s="8">
        <v>1460542</v>
      </c>
      <c r="S9" s="8">
        <v>517563</v>
      </c>
      <c r="T9" s="8">
        <v>515579</v>
      </c>
      <c r="U9" s="8">
        <v>515579</v>
      </c>
      <c r="V9" s="8">
        <v>1548721</v>
      </c>
      <c r="W9" s="8">
        <v>6687055</v>
      </c>
      <c r="X9" s="8">
        <v>5644318</v>
      </c>
      <c r="Y9" s="8">
        <v>1042737</v>
      </c>
      <c r="Z9" s="2">
        <v>18.47</v>
      </c>
      <c r="AA9" s="6">
        <v>5644318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67674</v>
      </c>
      <c r="D11" s="6"/>
      <c r="E11" s="7">
        <v>1222000</v>
      </c>
      <c r="F11" s="8">
        <v>1404400</v>
      </c>
      <c r="G11" s="8">
        <v>80011</v>
      </c>
      <c r="H11" s="8">
        <v>240358</v>
      </c>
      <c r="I11" s="8">
        <v>323749</v>
      </c>
      <c r="J11" s="8">
        <v>644118</v>
      </c>
      <c r="K11" s="8">
        <v>69960</v>
      </c>
      <c r="L11" s="8">
        <v>163309</v>
      </c>
      <c r="M11" s="8">
        <v>61227</v>
      </c>
      <c r="N11" s="8">
        <v>294496</v>
      </c>
      <c r="O11" s="8">
        <v>76271</v>
      </c>
      <c r="P11" s="8">
        <v>75855</v>
      </c>
      <c r="Q11" s="8">
        <v>62900</v>
      </c>
      <c r="R11" s="8">
        <v>215026</v>
      </c>
      <c r="S11" s="8">
        <v>58850</v>
      </c>
      <c r="T11" s="8">
        <v>58850</v>
      </c>
      <c r="U11" s="8">
        <v>59121</v>
      </c>
      <c r="V11" s="8">
        <v>176821</v>
      </c>
      <c r="W11" s="8">
        <v>1330461</v>
      </c>
      <c r="X11" s="8">
        <v>1404400</v>
      </c>
      <c r="Y11" s="8">
        <v>-73939</v>
      </c>
      <c r="Z11" s="2">
        <v>-5.26</v>
      </c>
      <c r="AA11" s="6">
        <v>1404400</v>
      </c>
    </row>
    <row r="12" spans="1:27" ht="12.75">
      <c r="A12" s="25" t="s">
        <v>37</v>
      </c>
      <c r="B12" s="29"/>
      <c r="C12" s="6">
        <v>741084</v>
      </c>
      <c r="D12" s="6"/>
      <c r="E12" s="7">
        <v>5000000</v>
      </c>
      <c r="F12" s="8">
        <v>8157883</v>
      </c>
      <c r="G12" s="8">
        <v>321171</v>
      </c>
      <c r="H12" s="8">
        <v>986667</v>
      </c>
      <c r="I12" s="8">
        <v>1720657</v>
      </c>
      <c r="J12" s="8">
        <v>3028495</v>
      </c>
      <c r="K12" s="8">
        <v>596213</v>
      </c>
      <c r="L12" s="8">
        <v>507888</v>
      </c>
      <c r="M12" s="8">
        <v>383204</v>
      </c>
      <c r="N12" s="8">
        <v>1487305</v>
      </c>
      <c r="O12" s="8">
        <v>294773</v>
      </c>
      <c r="P12" s="8">
        <v>341893</v>
      </c>
      <c r="Q12" s="8"/>
      <c r="R12" s="8">
        <v>636666</v>
      </c>
      <c r="S12" s="8">
        <v>541424</v>
      </c>
      <c r="T12" s="8">
        <v>643875</v>
      </c>
      <c r="U12" s="8">
        <v>586128</v>
      </c>
      <c r="V12" s="8">
        <v>1771427</v>
      </c>
      <c r="W12" s="8">
        <v>6923893</v>
      </c>
      <c r="X12" s="8">
        <v>8157883</v>
      </c>
      <c r="Y12" s="8">
        <v>-1233990</v>
      </c>
      <c r="Z12" s="2">
        <v>-15.13</v>
      </c>
      <c r="AA12" s="6">
        <v>8157883</v>
      </c>
    </row>
    <row r="13" spans="1:27" ht="12.75">
      <c r="A13" s="23" t="s">
        <v>38</v>
      </c>
      <c r="B13" s="29"/>
      <c r="C13" s="6">
        <v>1364027</v>
      </c>
      <c r="D13" s="6"/>
      <c r="E13" s="7">
        <v>3400000</v>
      </c>
      <c r="F13" s="8">
        <v>19698226</v>
      </c>
      <c r="G13" s="8">
        <v>2182384</v>
      </c>
      <c r="H13" s="8">
        <v>4367011</v>
      </c>
      <c r="I13" s="8">
        <v>6518966</v>
      </c>
      <c r="J13" s="8">
        <v>13068361</v>
      </c>
      <c r="K13" s="8">
        <v>2263516</v>
      </c>
      <c r="L13" s="8">
        <v>2219250</v>
      </c>
      <c r="M13" s="8">
        <v>2349916</v>
      </c>
      <c r="N13" s="8">
        <v>6832682</v>
      </c>
      <c r="O13" s="8">
        <v>-43882</v>
      </c>
      <c r="P13" s="8">
        <v>2282329</v>
      </c>
      <c r="Q13" s="8">
        <v>-5842</v>
      </c>
      <c r="R13" s="8">
        <v>2232605</v>
      </c>
      <c r="S13" s="8">
        <v>2462484</v>
      </c>
      <c r="T13" s="8">
        <v>2603600</v>
      </c>
      <c r="U13" s="8">
        <v>2568465</v>
      </c>
      <c r="V13" s="8">
        <v>7634549</v>
      </c>
      <c r="W13" s="8">
        <v>29768197</v>
      </c>
      <c r="X13" s="8">
        <v>19698226</v>
      </c>
      <c r="Y13" s="8">
        <v>10069971</v>
      </c>
      <c r="Z13" s="2">
        <v>51.12</v>
      </c>
      <c r="AA13" s="6">
        <v>19698226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12846795</v>
      </c>
      <c r="D15" s="6"/>
      <c r="E15" s="7">
        <v>10000000</v>
      </c>
      <c r="F15" s="8">
        <v>2010000</v>
      </c>
      <c r="G15" s="8">
        <v>126940</v>
      </c>
      <c r="H15" s="8">
        <v>278363</v>
      </c>
      <c r="I15" s="8">
        <v>373813</v>
      </c>
      <c r="J15" s="8">
        <v>779116</v>
      </c>
      <c r="K15" s="8">
        <v>334908</v>
      </c>
      <c r="L15" s="8">
        <v>126985</v>
      </c>
      <c r="M15" s="8">
        <v>134850</v>
      </c>
      <c r="N15" s="8">
        <v>596743</v>
      </c>
      <c r="O15" s="8">
        <v>5880</v>
      </c>
      <c r="P15" s="8">
        <v>70601</v>
      </c>
      <c r="Q15" s="8">
        <v>32720</v>
      </c>
      <c r="R15" s="8">
        <v>109201</v>
      </c>
      <c r="S15" s="8">
        <v>200</v>
      </c>
      <c r="T15" s="8"/>
      <c r="U15" s="8">
        <v>6900</v>
      </c>
      <c r="V15" s="8">
        <v>7100</v>
      </c>
      <c r="W15" s="8">
        <v>1492160</v>
      </c>
      <c r="X15" s="8">
        <v>2010000</v>
      </c>
      <c r="Y15" s="8">
        <v>-517840</v>
      </c>
      <c r="Z15" s="2">
        <v>-25.76</v>
      </c>
      <c r="AA15" s="6">
        <v>2010000</v>
      </c>
    </row>
    <row r="16" spans="1:27" ht="12.75">
      <c r="A16" s="23" t="s">
        <v>41</v>
      </c>
      <c r="B16" s="29"/>
      <c r="C16" s="6">
        <v>-973227</v>
      </c>
      <c r="D16" s="6"/>
      <c r="E16" s="7">
        <v>6000000</v>
      </c>
      <c r="F16" s="8">
        <v>7070000</v>
      </c>
      <c r="G16" s="8">
        <v>1684161</v>
      </c>
      <c r="H16" s="8">
        <v>2130959</v>
      </c>
      <c r="I16" s="8">
        <v>2232900</v>
      </c>
      <c r="J16" s="8">
        <v>6048020</v>
      </c>
      <c r="K16" s="8">
        <v>1356432</v>
      </c>
      <c r="L16" s="8">
        <v>545940</v>
      </c>
      <c r="M16" s="8">
        <v>1239188</v>
      </c>
      <c r="N16" s="8">
        <v>3141560</v>
      </c>
      <c r="O16" s="8">
        <v>-102231</v>
      </c>
      <c r="P16" s="8">
        <v>328004</v>
      </c>
      <c r="Q16" s="8">
        <v>-394422</v>
      </c>
      <c r="R16" s="8">
        <v>-168649</v>
      </c>
      <c r="S16" s="8">
        <v>7513</v>
      </c>
      <c r="T16" s="8">
        <v>-797576</v>
      </c>
      <c r="U16" s="8">
        <v>267698</v>
      </c>
      <c r="V16" s="8">
        <v>-522365</v>
      </c>
      <c r="W16" s="8">
        <v>8498566</v>
      </c>
      <c r="X16" s="8">
        <v>7070000</v>
      </c>
      <c r="Y16" s="8">
        <v>1428566</v>
      </c>
      <c r="Z16" s="2">
        <v>20.21</v>
      </c>
      <c r="AA16" s="6">
        <v>7070000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233058</v>
      </c>
      <c r="D18" s="6"/>
      <c r="E18" s="7">
        <v>293024000</v>
      </c>
      <c r="F18" s="8">
        <v>308182000</v>
      </c>
      <c r="G18" s="8"/>
      <c r="H18" s="8">
        <v>119674000</v>
      </c>
      <c r="I18" s="8">
        <v>119674000</v>
      </c>
      <c r="J18" s="8">
        <v>239348000</v>
      </c>
      <c r="K18" s="8"/>
      <c r="L18" s="8"/>
      <c r="M18" s="8"/>
      <c r="N18" s="8"/>
      <c r="O18" s="8">
        <v>92838203</v>
      </c>
      <c r="P18" s="8"/>
      <c r="Q18" s="8"/>
      <c r="R18" s="8">
        <v>92838203</v>
      </c>
      <c r="S18" s="8"/>
      <c r="T18" s="8"/>
      <c r="U18" s="8">
        <v>10171091</v>
      </c>
      <c r="V18" s="8">
        <v>10171091</v>
      </c>
      <c r="W18" s="8">
        <v>342357294</v>
      </c>
      <c r="X18" s="8">
        <v>308182000</v>
      </c>
      <c r="Y18" s="8">
        <v>34175294</v>
      </c>
      <c r="Z18" s="2">
        <v>11.09</v>
      </c>
      <c r="AA18" s="6">
        <v>308182000</v>
      </c>
    </row>
    <row r="19" spans="1:27" ht="12.75">
      <c r="A19" s="23" t="s">
        <v>44</v>
      </c>
      <c r="B19" s="29"/>
      <c r="C19" s="6">
        <v>335483</v>
      </c>
      <c r="D19" s="6"/>
      <c r="E19" s="7">
        <v>2351000</v>
      </c>
      <c r="F19" s="26">
        <v>34728455</v>
      </c>
      <c r="G19" s="26">
        <v>145117</v>
      </c>
      <c r="H19" s="26">
        <v>285818</v>
      </c>
      <c r="I19" s="26">
        <v>380142</v>
      </c>
      <c r="J19" s="26">
        <v>811077</v>
      </c>
      <c r="K19" s="26">
        <v>117565</v>
      </c>
      <c r="L19" s="26">
        <v>94746</v>
      </c>
      <c r="M19" s="26">
        <v>89943</v>
      </c>
      <c r="N19" s="26">
        <v>302254</v>
      </c>
      <c r="O19" s="26">
        <v>122948</v>
      </c>
      <c r="P19" s="26">
        <v>90854</v>
      </c>
      <c r="Q19" s="26">
        <v>158864</v>
      </c>
      <c r="R19" s="26">
        <v>372666</v>
      </c>
      <c r="S19" s="26">
        <v>208173</v>
      </c>
      <c r="T19" s="26">
        <v>58384</v>
      </c>
      <c r="U19" s="26">
        <v>319229</v>
      </c>
      <c r="V19" s="26">
        <v>585786</v>
      </c>
      <c r="W19" s="26">
        <v>2071783</v>
      </c>
      <c r="X19" s="26">
        <v>34728455</v>
      </c>
      <c r="Y19" s="26">
        <v>-32656672</v>
      </c>
      <c r="Z19" s="27">
        <v>-94.03</v>
      </c>
      <c r="AA19" s="28">
        <v>34728455</v>
      </c>
    </row>
    <row r="20" spans="1:27" ht="12.75">
      <c r="A20" s="23" t="s">
        <v>45</v>
      </c>
      <c r="B20" s="29"/>
      <c r="C20" s="6">
        <v>-2107964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20450963</v>
      </c>
      <c r="D21" s="33">
        <f t="shared" si="0"/>
        <v>0</v>
      </c>
      <c r="E21" s="34">
        <f t="shared" si="0"/>
        <v>366373000</v>
      </c>
      <c r="F21" s="35">
        <f t="shared" si="0"/>
        <v>459867604</v>
      </c>
      <c r="G21" s="35">
        <f t="shared" si="0"/>
        <v>8521826</v>
      </c>
      <c r="H21" s="35">
        <f t="shared" si="0"/>
        <v>137273385</v>
      </c>
      <c r="I21" s="35">
        <f t="shared" si="0"/>
        <v>145234717</v>
      </c>
      <c r="J21" s="35">
        <f t="shared" si="0"/>
        <v>291029928</v>
      </c>
      <c r="K21" s="35">
        <f t="shared" si="0"/>
        <v>9477767</v>
      </c>
      <c r="L21" s="35">
        <f t="shared" si="0"/>
        <v>12203376</v>
      </c>
      <c r="M21" s="35">
        <f t="shared" si="0"/>
        <v>10300134</v>
      </c>
      <c r="N21" s="35">
        <f t="shared" si="0"/>
        <v>31981277</v>
      </c>
      <c r="O21" s="35">
        <f t="shared" si="0"/>
        <v>99259139</v>
      </c>
      <c r="P21" s="35">
        <f t="shared" si="0"/>
        <v>8706448</v>
      </c>
      <c r="Q21" s="35">
        <f t="shared" si="0"/>
        <v>5530663</v>
      </c>
      <c r="R21" s="35">
        <f t="shared" si="0"/>
        <v>113496250</v>
      </c>
      <c r="S21" s="35">
        <f t="shared" si="0"/>
        <v>8718573</v>
      </c>
      <c r="T21" s="35">
        <f t="shared" si="0"/>
        <v>8005960</v>
      </c>
      <c r="U21" s="35">
        <f t="shared" si="0"/>
        <v>19427823</v>
      </c>
      <c r="V21" s="35">
        <f t="shared" si="0"/>
        <v>36152356</v>
      </c>
      <c r="W21" s="35">
        <f t="shared" si="0"/>
        <v>472659811</v>
      </c>
      <c r="X21" s="35">
        <f t="shared" si="0"/>
        <v>459867604</v>
      </c>
      <c r="Y21" s="35">
        <f t="shared" si="0"/>
        <v>12792207</v>
      </c>
      <c r="Z21" s="36">
        <f>+IF(X21&lt;&gt;0,+(Y21/X21)*100,0)</f>
        <v>2.781715191227082</v>
      </c>
      <c r="AA21" s="33">
        <f>SUM(AA5:AA20)</f>
        <v>459867604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11039642</v>
      </c>
      <c r="D24" s="6"/>
      <c r="E24" s="7">
        <v>164551013</v>
      </c>
      <c r="F24" s="8">
        <v>141969946</v>
      </c>
      <c r="G24" s="8">
        <v>11004920</v>
      </c>
      <c r="H24" s="8">
        <v>22049105</v>
      </c>
      <c r="I24" s="8">
        <v>22636755</v>
      </c>
      <c r="J24" s="8">
        <v>55690780</v>
      </c>
      <c r="K24" s="8">
        <v>11491052</v>
      </c>
      <c r="L24" s="8">
        <v>10853016</v>
      </c>
      <c r="M24" s="8">
        <v>10949836</v>
      </c>
      <c r="N24" s="8">
        <v>33293904</v>
      </c>
      <c r="O24" s="8">
        <v>11503033</v>
      </c>
      <c r="P24" s="8">
        <v>11077303</v>
      </c>
      <c r="Q24" s="8">
        <v>11191484</v>
      </c>
      <c r="R24" s="8">
        <v>33771820</v>
      </c>
      <c r="S24" s="8">
        <v>10901335</v>
      </c>
      <c r="T24" s="8">
        <v>11333706</v>
      </c>
      <c r="U24" s="8">
        <v>11174329</v>
      </c>
      <c r="V24" s="8">
        <v>33409370</v>
      </c>
      <c r="W24" s="8">
        <v>156165874</v>
      </c>
      <c r="X24" s="8">
        <v>141969946</v>
      </c>
      <c r="Y24" s="8">
        <v>14195928</v>
      </c>
      <c r="Z24" s="2">
        <v>10</v>
      </c>
      <c r="AA24" s="6">
        <v>141969946</v>
      </c>
    </row>
    <row r="25" spans="1:27" ht="12.75">
      <c r="A25" s="25" t="s">
        <v>49</v>
      </c>
      <c r="B25" s="24"/>
      <c r="C25" s="6">
        <v>1837486</v>
      </c>
      <c r="D25" s="6"/>
      <c r="E25" s="7">
        <v>23922553</v>
      </c>
      <c r="F25" s="8">
        <v>23922553</v>
      </c>
      <c r="G25" s="8">
        <v>1877889</v>
      </c>
      <c r="H25" s="8">
        <v>3776466</v>
      </c>
      <c r="I25" s="8">
        <v>3776466</v>
      </c>
      <c r="J25" s="8">
        <v>9430821</v>
      </c>
      <c r="K25" s="8">
        <v>1952436</v>
      </c>
      <c r="L25" s="8">
        <v>1944182</v>
      </c>
      <c r="M25" s="8">
        <v>1939685</v>
      </c>
      <c r="N25" s="8">
        <v>5836303</v>
      </c>
      <c r="O25" s="8">
        <v>1932349</v>
      </c>
      <c r="P25" s="8">
        <v>1912953</v>
      </c>
      <c r="Q25" s="8">
        <v>1917978</v>
      </c>
      <c r="R25" s="8">
        <v>5763280</v>
      </c>
      <c r="S25" s="8">
        <v>1917592</v>
      </c>
      <c r="T25" s="8">
        <v>1917592</v>
      </c>
      <c r="U25" s="8">
        <v>2747665</v>
      </c>
      <c r="V25" s="8">
        <v>6582849</v>
      </c>
      <c r="W25" s="8">
        <v>27613253</v>
      </c>
      <c r="X25" s="8">
        <v>23922553</v>
      </c>
      <c r="Y25" s="8">
        <v>3690700</v>
      </c>
      <c r="Z25" s="2">
        <v>15.43</v>
      </c>
      <c r="AA25" s="6">
        <v>23922553</v>
      </c>
    </row>
    <row r="26" spans="1:27" ht="12.75">
      <c r="A26" s="25" t="s">
        <v>50</v>
      </c>
      <c r="B26" s="24"/>
      <c r="C26" s="6">
        <v>29161645</v>
      </c>
      <c r="D26" s="6"/>
      <c r="E26" s="7">
        <v>16000000</v>
      </c>
      <c r="F26" s="8">
        <v>30000000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30000000</v>
      </c>
      <c r="Y26" s="8">
        <v>-30000000</v>
      </c>
      <c r="Z26" s="2">
        <v>-100</v>
      </c>
      <c r="AA26" s="6">
        <v>30000000</v>
      </c>
    </row>
    <row r="27" spans="1:27" ht="12.75">
      <c r="A27" s="25" t="s">
        <v>51</v>
      </c>
      <c r="B27" s="24"/>
      <c r="C27" s="6">
        <v>86419067</v>
      </c>
      <c r="D27" s="6"/>
      <c r="E27" s="7">
        <v>30000000</v>
      </c>
      <c r="F27" s="8">
        <v>50000000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2146299</v>
      </c>
      <c r="V27" s="8">
        <v>2146299</v>
      </c>
      <c r="W27" s="8">
        <v>2146299</v>
      </c>
      <c r="X27" s="8">
        <v>50000000</v>
      </c>
      <c r="Y27" s="8">
        <v>-47853701</v>
      </c>
      <c r="Z27" s="2">
        <v>-95.71</v>
      </c>
      <c r="AA27" s="6">
        <v>50000000</v>
      </c>
    </row>
    <row r="28" spans="1:27" ht="12.75">
      <c r="A28" s="25" t="s">
        <v>52</v>
      </c>
      <c r="B28" s="24"/>
      <c r="C28" s="6">
        <v>294856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1392990</v>
      </c>
      <c r="V28" s="8">
        <v>1392990</v>
      </c>
      <c r="W28" s="8">
        <v>1392990</v>
      </c>
      <c r="X28" s="8"/>
      <c r="Y28" s="8">
        <v>1392990</v>
      </c>
      <c r="Z28" s="2"/>
      <c r="AA28" s="6"/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3308703</v>
      </c>
      <c r="D30" s="6"/>
      <c r="E30" s="7">
        <v>9000000</v>
      </c>
      <c r="F30" s="8">
        <v>8180000</v>
      </c>
      <c r="G30" s="8">
        <v>391859</v>
      </c>
      <c r="H30" s="8">
        <v>1077506</v>
      </c>
      <c r="I30" s="8">
        <v>1706308</v>
      </c>
      <c r="J30" s="8">
        <v>3175673</v>
      </c>
      <c r="K30" s="8">
        <v>129444</v>
      </c>
      <c r="L30" s="8">
        <v>-54691</v>
      </c>
      <c r="M30" s="8">
        <v>221814</v>
      </c>
      <c r="N30" s="8">
        <v>296567</v>
      </c>
      <c r="O30" s="8">
        <v>-24424</v>
      </c>
      <c r="P30" s="8">
        <v>632065</v>
      </c>
      <c r="Q30" s="8">
        <v>369703</v>
      </c>
      <c r="R30" s="8">
        <v>977344</v>
      </c>
      <c r="S30" s="8">
        <v>150300</v>
      </c>
      <c r="T30" s="8">
        <v>-684067</v>
      </c>
      <c r="U30" s="8">
        <v>902955</v>
      </c>
      <c r="V30" s="8">
        <v>369188</v>
      </c>
      <c r="W30" s="8">
        <v>4818772</v>
      </c>
      <c r="X30" s="8">
        <v>8180000</v>
      </c>
      <c r="Y30" s="8">
        <v>-3361228</v>
      </c>
      <c r="Z30" s="2">
        <v>-41.09</v>
      </c>
      <c r="AA30" s="6">
        <v>8180000</v>
      </c>
    </row>
    <row r="31" spans="1:27" ht="12.75">
      <c r="A31" s="25" t="s">
        <v>55</v>
      </c>
      <c r="B31" s="24"/>
      <c r="C31" s="6">
        <v>9240704</v>
      </c>
      <c r="D31" s="6"/>
      <c r="E31" s="7">
        <v>71238008</v>
      </c>
      <c r="F31" s="8">
        <v>106367373</v>
      </c>
      <c r="G31" s="8">
        <v>293833</v>
      </c>
      <c r="H31" s="8">
        <v>1469682</v>
      </c>
      <c r="I31" s="8">
        <v>7552677</v>
      </c>
      <c r="J31" s="8">
        <v>9316192</v>
      </c>
      <c r="K31" s="8">
        <v>4964605</v>
      </c>
      <c r="L31" s="8">
        <v>1631235</v>
      </c>
      <c r="M31" s="8">
        <v>8191478</v>
      </c>
      <c r="N31" s="8">
        <v>14787318</v>
      </c>
      <c r="O31" s="8">
        <v>817772</v>
      </c>
      <c r="P31" s="8">
        <v>9625619</v>
      </c>
      <c r="Q31" s="8">
        <v>8362685</v>
      </c>
      <c r="R31" s="8">
        <v>18806076</v>
      </c>
      <c r="S31" s="8">
        <v>773775</v>
      </c>
      <c r="T31" s="8">
        <v>8000877</v>
      </c>
      <c r="U31" s="8">
        <v>19520421</v>
      </c>
      <c r="V31" s="8">
        <v>28295073</v>
      </c>
      <c r="W31" s="8">
        <v>71204659</v>
      </c>
      <c r="X31" s="8">
        <v>106367373</v>
      </c>
      <c r="Y31" s="8">
        <v>-35162714</v>
      </c>
      <c r="Z31" s="2">
        <v>-33.06</v>
      </c>
      <c r="AA31" s="6">
        <v>106367373</v>
      </c>
    </row>
    <row r="32" spans="1:27" ht="12.75">
      <c r="A32" s="25" t="s">
        <v>43</v>
      </c>
      <c r="B32" s="24"/>
      <c r="C32" s="6"/>
      <c r="D32" s="6"/>
      <c r="E32" s="7">
        <v>1000000</v>
      </c>
      <c r="F32" s="8">
        <v>700000</v>
      </c>
      <c r="G32" s="8"/>
      <c r="H32" s="8"/>
      <c r="I32" s="8"/>
      <c r="J32" s="8"/>
      <c r="K32" s="8"/>
      <c r="L32" s="8"/>
      <c r="M32" s="8">
        <v>600000</v>
      </c>
      <c r="N32" s="8">
        <v>600000</v>
      </c>
      <c r="O32" s="8"/>
      <c r="P32" s="8"/>
      <c r="Q32" s="8"/>
      <c r="R32" s="8"/>
      <c r="S32" s="8"/>
      <c r="T32" s="8"/>
      <c r="U32" s="8"/>
      <c r="V32" s="8"/>
      <c r="W32" s="8">
        <v>600000</v>
      </c>
      <c r="X32" s="8">
        <v>700000</v>
      </c>
      <c r="Y32" s="8">
        <v>-100000</v>
      </c>
      <c r="Z32" s="2">
        <v>-14.29</v>
      </c>
      <c r="AA32" s="6">
        <v>700000</v>
      </c>
    </row>
    <row r="33" spans="1:27" ht="12.75">
      <c r="A33" s="25" t="s">
        <v>56</v>
      </c>
      <c r="B33" s="24"/>
      <c r="C33" s="6">
        <v>4394965</v>
      </c>
      <c r="D33" s="6"/>
      <c r="E33" s="7">
        <v>56479160</v>
      </c>
      <c r="F33" s="8">
        <v>52388557</v>
      </c>
      <c r="G33" s="8">
        <v>1084998</v>
      </c>
      <c r="H33" s="8">
        <v>4242560</v>
      </c>
      <c r="I33" s="8">
        <v>7967010</v>
      </c>
      <c r="J33" s="8">
        <v>13294568</v>
      </c>
      <c r="K33" s="8">
        <v>2626987</v>
      </c>
      <c r="L33" s="8">
        <v>5974554</v>
      </c>
      <c r="M33" s="8">
        <v>2953087</v>
      </c>
      <c r="N33" s="8">
        <v>11554628</v>
      </c>
      <c r="O33" s="8">
        <v>4479160</v>
      </c>
      <c r="P33" s="8">
        <v>3847365</v>
      </c>
      <c r="Q33" s="8">
        <v>3304338</v>
      </c>
      <c r="R33" s="8">
        <v>11630863</v>
      </c>
      <c r="S33" s="8">
        <v>2687476</v>
      </c>
      <c r="T33" s="8">
        <v>2813040</v>
      </c>
      <c r="U33" s="8">
        <v>2531606</v>
      </c>
      <c r="V33" s="8">
        <v>8032122</v>
      </c>
      <c r="W33" s="8">
        <v>44512181</v>
      </c>
      <c r="X33" s="8">
        <v>52388557</v>
      </c>
      <c r="Y33" s="8">
        <v>-7876376</v>
      </c>
      <c r="Z33" s="2">
        <v>-15.03</v>
      </c>
      <c r="AA33" s="6">
        <v>52388557</v>
      </c>
    </row>
    <row r="34" spans="1:27" ht="12.75">
      <c r="A34" s="23" t="s">
        <v>57</v>
      </c>
      <c r="B34" s="29"/>
      <c r="C34" s="6">
        <v>-311303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145385765</v>
      </c>
      <c r="D35" s="33">
        <f>SUM(D24:D34)</f>
        <v>0</v>
      </c>
      <c r="E35" s="34">
        <f t="shared" si="1"/>
        <v>372190734</v>
      </c>
      <c r="F35" s="35">
        <f t="shared" si="1"/>
        <v>413528429</v>
      </c>
      <c r="G35" s="35">
        <f t="shared" si="1"/>
        <v>14653499</v>
      </c>
      <c r="H35" s="35">
        <f t="shared" si="1"/>
        <v>32615319</v>
      </c>
      <c r="I35" s="35">
        <f t="shared" si="1"/>
        <v>43639216</v>
      </c>
      <c r="J35" s="35">
        <f t="shared" si="1"/>
        <v>90908034</v>
      </c>
      <c r="K35" s="35">
        <f t="shared" si="1"/>
        <v>21164524</v>
      </c>
      <c r="L35" s="35">
        <f t="shared" si="1"/>
        <v>20348296</v>
      </c>
      <c r="M35" s="35">
        <f t="shared" si="1"/>
        <v>24855900</v>
      </c>
      <c r="N35" s="35">
        <f t="shared" si="1"/>
        <v>66368720</v>
      </c>
      <c r="O35" s="35">
        <f t="shared" si="1"/>
        <v>18707890</v>
      </c>
      <c r="P35" s="35">
        <f t="shared" si="1"/>
        <v>27095305</v>
      </c>
      <c r="Q35" s="35">
        <f t="shared" si="1"/>
        <v>25146188</v>
      </c>
      <c r="R35" s="35">
        <f t="shared" si="1"/>
        <v>70949383</v>
      </c>
      <c r="S35" s="35">
        <f t="shared" si="1"/>
        <v>16430478</v>
      </c>
      <c r="T35" s="35">
        <f t="shared" si="1"/>
        <v>23381148</v>
      </c>
      <c r="U35" s="35">
        <f t="shared" si="1"/>
        <v>40416265</v>
      </c>
      <c r="V35" s="35">
        <f t="shared" si="1"/>
        <v>80227891</v>
      </c>
      <c r="W35" s="35">
        <f t="shared" si="1"/>
        <v>308454028</v>
      </c>
      <c r="X35" s="35">
        <f t="shared" si="1"/>
        <v>413528429</v>
      </c>
      <c r="Y35" s="35">
        <f t="shared" si="1"/>
        <v>-105074401</v>
      </c>
      <c r="Z35" s="36">
        <f>+IF(X35&lt;&gt;0,+(Y35/X35)*100,0)</f>
        <v>-25.409232747091252</v>
      </c>
      <c r="AA35" s="33">
        <f>SUM(AA24:AA34)</f>
        <v>413528429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-124934802</v>
      </c>
      <c r="D37" s="46">
        <f>+D21-D35</f>
        <v>0</v>
      </c>
      <c r="E37" s="47">
        <f t="shared" si="2"/>
        <v>-5817734</v>
      </c>
      <c r="F37" s="48">
        <f t="shared" si="2"/>
        <v>46339175</v>
      </c>
      <c r="G37" s="48">
        <f t="shared" si="2"/>
        <v>-6131673</v>
      </c>
      <c r="H37" s="48">
        <f t="shared" si="2"/>
        <v>104658066</v>
      </c>
      <c r="I37" s="48">
        <f t="shared" si="2"/>
        <v>101595501</v>
      </c>
      <c r="J37" s="48">
        <f t="shared" si="2"/>
        <v>200121894</v>
      </c>
      <c r="K37" s="48">
        <f t="shared" si="2"/>
        <v>-11686757</v>
      </c>
      <c r="L37" s="48">
        <f t="shared" si="2"/>
        <v>-8144920</v>
      </c>
      <c r="M37" s="48">
        <f t="shared" si="2"/>
        <v>-14555766</v>
      </c>
      <c r="N37" s="48">
        <f t="shared" si="2"/>
        <v>-34387443</v>
      </c>
      <c r="O37" s="48">
        <f t="shared" si="2"/>
        <v>80551249</v>
      </c>
      <c r="P37" s="48">
        <f t="shared" si="2"/>
        <v>-18388857</v>
      </c>
      <c r="Q37" s="48">
        <f t="shared" si="2"/>
        <v>-19615525</v>
      </c>
      <c r="R37" s="48">
        <f t="shared" si="2"/>
        <v>42546867</v>
      </c>
      <c r="S37" s="48">
        <f t="shared" si="2"/>
        <v>-7711905</v>
      </c>
      <c r="T37" s="48">
        <f t="shared" si="2"/>
        <v>-15375188</v>
      </c>
      <c r="U37" s="48">
        <f t="shared" si="2"/>
        <v>-20988442</v>
      </c>
      <c r="V37" s="48">
        <f t="shared" si="2"/>
        <v>-44075535</v>
      </c>
      <c r="W37" s="48">
        <f t="shared" si="2"/>
        <v>164205783</v>
      </c>
      <c r="X37" s="48">
        <f>IF(F21=F35,0,X21-X35)</f>
        <v>46339175</v>
      </c>
      <c r="Y37" s="48">
        <f t="shared" si="2"/>
        <v>117866608</v>
      </c>
      <c r="Z37" s="49">
        <f>+IF(X37&lt;&gt;0,+(Y37/X37)*100,0)</f>
        <v>254.35629356802315</v>
      </c>
      <c r="AA37" s="46">
        <f>+AA21-AA35</f>
        <v>46339175</v>
      </c>
    </row>
    <row r="38" spans="1:27" ht="22.5" customHeight="1">
      <c r="A38" s="50" t="s">
        <v>60</v>
      </c>
      <c r="B38" s="29"/>
      <c r="C38" s="6">
        <v>17074358</v>
      </c>
      <c r="D38" s="6"/>
      <c r="E38" s="7">
        <v>70688000</v>
      </c>
      <c r="F38" s="8">
        <v>60688000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>
        <v>1322851</v>
      </c>
      <c r="V38" s="8">
        <v>1322851</v>
      </c>
      <c r="W38" s="8">
        <v>1322851</v>
      </c>
      <c r="X38" s="8">
        <v>60688000</v>
      </c>
      <c r="Y38" s="8">
        <v>-59365149</v>
      </c>
      <c r="Z38" s="2">
        <v>-97.82</v>
      </c>
      <c r="AA38" s="6">
        <v>60688000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-107860444</v>
      </c>
      <c r="D41" s="56">
        <f>SUM(D37:D40)</f>
        <v>0</v>
      </c>
      <c r="E41" s="57">
        <f t="shared" si="3"/>
        <v>64870266</v>
      </c>
      <c r="F41" s="58">
        <f t="shared" si="3"/>
        <v>107027175</v>
      </c>
      <c r="G41" s="58">
        <f t="shared" si="3"/>
        <v>-6131673</v>
      </c>
      <c r="H41" s="58">
        <f t="shared" si="3"/>
        <v>104658066</v>
      </c>
      <c r="I41" s="58">
        <f t="shared" si="3"/>
        <v>101595501</v>
      </c>
      <c r="J41" s="58">
        <f t="shared" si="3"/>
        <v>200121894</v>
      </c>
      <c r="K41" s="58">
        <f t="shared" si="3"/>
        <v>-11686757</v>
      </c>
      <c r="L41" s="58">
        <f t="shared" si="3"/>
        <v>-8144920</v>
      </c>
      <c r="M41" s="58">
        <f t="shared" si="3"/>
        <v>-14555766</v>
      </c>
      <c r="N41" s="58">
        <f t="shared" si="3"/>
        <v>-34387443</v>
      </c>
      <c r="O41" s="58">
        <f t="shared" si="3"/>
        <v>80551249</v>
      </c>
      <c r="P41" s="58">
        <f t="shared" si="3"/>
        <v>-18388857</v>
      </c>
      <c r="Q41" s="58">
        <f t="shared" si="3"/>
        <v>-19615525</v>
      </c>
      <c r="R41" s="58">
        <f t="shared" si="3"/>
        <v>42546867</v>
      </c>
      <c r="S41" s="58">
        <f t="shared" si="3"/>
        <v>-7711905</v>
      </c>
      <c r="T41" s="58">
        <f t="shared" si="3"/>
        <v>-15375188</v>
      </c>
      <c r="U41" s="58">
        <f t="shared" si="3"/>
        <v>-19665591</v>
      </c>
      <c r="V41" s="58">
        <f t="shared" si="3"/>
        <v>-42752684</v>
      </c>
      <c r="W41" s="58">
        <f t="shared" si="3"/>
        <v>165528634</v>
      </c>
      <c r="X41" s="58">
        <f t="shared" si="3"/>
        <v>107027175</v>
      </c>
      <c r="Y41" s="58">
        <f t="shared" si="3"/>
        <v>58501459</v>
      </c>
      <c r="Z41" s="59">
        <f>+IF(X41&lt;&gt;0,+(Y41/X41)*100,0)</f>
        <v>54.66037854404734</v>
      </c>
      <c r="AA41" s="56">
        <f>SUM(AA37:AA40)</f>
        <v>107027175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-107860444</v>
      </c>
      <c r="D43" s="64">
        <f>+D41-D42</f>
        <v>0</v>
      </c>
      <c r="E43" s="65">
        <f t="shared" si="4"/>
        <v>64870266</v>
      </c>
      <c r="F43" s="66">
        <f t="shared" si="4"/>
        <v>107027175</v>
      </c>
      <c r="G43" s="66">
        <f t="shared" si="4"/>
        <v>-6131673</v>
      </c>
      <c r="H43" s="66">
        <f t="shared" si="4"/>
        <v>104658066</v>
      </c>
      <c r="I43" s="66">
        <f t="shared" si="4"/>
        <v>101595501</v>
      </c>
      <c r="J43" s="66">
        <f t="shared" si="4"/>
        <v>200121894</v>
      </c>
      <c r="K43" s="66">
        <f t="shared" si="4"/>
        <v>-11686757</v>
      </c>
      <c r="L43" s="66">
        <f t="shared" si="4"/>
        <v>-8144920</v>
      </c>
      <c r="M43" s="66">
        <f t="shared" si="4"/>
        <v>-14555766</v>
      </c>
      <c r="N43" s="66">
        <f t="shared" si="4"/>
        <v>-34387443</v>
      </c>
      <c r="O43" s="66">
        <f t="shared" si="4"/>
        <v>80551249</v>
      </c>
      <c r="P43" s="66">
        <f t="shared" si="4"/>
        <v>-18388857</v>
      </c>
      <c r="Q43" s="66">
        <f t="shared" si="4"/>
        <v>-19615525</v>
      </c>
      <c r="R43" s="66">
        <f t="shared" si="4"/>
        <v>42546867</v>
      </c>
      <c r="S43" s="66">
        <f t="shared" si="4"/>
        <v>-7711905</v>
      </c>
      <c r="T43" s="66">
        <f t="shared" si="4"/>
        <v>-15375188</v>
      </c>
      <c r="U43" s="66">
        <f t="shared" si="4"/>
        <v>-19665591</v>
      </c>
      <c r="V43" s="66">
        <f t="shared" si="4"/>
        <v>-42752684</v>
      </c>
      <c r="W43" s="66">
        <f t="shared" si="4"/>
        <v>165528634</v>
      </c>
      <c r="X43" s="66">
        <f t="shared" si="4"/>
        <v>107027175</v>
      </c>
      <c r="Y43" s="66">
        <f t="shared" si="4"/>
        <v>58501459</v>
      </c>
      <c r="Z43" s="67">
        <f>+IF(X43&lt;&gt;0,+(Y43/X43)*100,0)</f>
        <v>54.66037854404734</v>
      </c>
      <c r="AA43" s="64">
        <f>+AA41-AA42</f>
        <v>107027175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-107860444</v>
      </c>
      <c r="D45" s="56">
        <f>SUM(D43:D44)</f>
        <v>0</v>
      </c>
      <c r="E45" s="57">
        <f t="shared" si="5"/>
        <v>64870266</v>
      </c>
      <c r="F45" s="58">
        <f t="shared" si="5"/>
        <v>107027175</v>
      </c>
      <c r="G45" s="58">
        <f t="shared" si="5"/>
        <v>-6131673</v>
      </c>
      <c r="H45" s="58">
        <f t="shared" si="5"/>
        <v>104658066</v>
      </c>
      <c r="I45" s="58">
        <f t="shared" si="5"/>
        <v>101595501</v>
      </c>
      <c r="J45" s="58">
        <f t="shared" si="5"/>
        <v>200121894</v>
      </c>
      <c r="K45" s="58">
        <f t="shared" si="5"/>
        <v>-11686757</v>
      </c>
      <c r="L45" s="58">
        <f t="shared" si="5"/>
        <v>-8144920</v>
      </c>
      <c r="M45" s="58">
        <f t="shared" si="5"/>
        <v>-14555766</v>
      </c>
      <c r="N45" s="58">
        <f t="shared" si="5"/>
        <v>-34387443</v>
      </c>
      <c r="O45" s="58">
        <f t="shared" si="5"/>
        <v>80551249</v>
      </c>
      <c r="P45" s="58">
        <f t="shared" si="5"/>
        <v>-18388857</v>
      </c>
      <c r="Q45" s="58">
        <f t="shared" si="5"/>
        <v>-19615525</v>
      </c>
      <c r="R45" s="58">
        <f t="shared" si="5"/>
        <v>42546867</v>
      </c>
      <c r="S45" s="58">
        <f t="shared" si="5"/>
        <v>-7711905</v>
      </c>
      <c r="T45" s="58">
        <f t="shared" si="5"/>
        <v>-15375188</v>
      </c>
      <c r="U45" s="58">
        <f t="shared" si="5"/>
        <v>-19665591</v>
      </c>
      <c r="V45" s="58">
        <f t="shared" si="5"/>
        <v>-42752684</v>
      </c>
      <c r="W45" s="58">
        <f t="shared" si="5"/>
        <v>165528634</v>
      </c>
      <c r="X45" s="58">
        <f t="shared" si="5"/>
        <v>107027175</v>
      </c>
      <c r="Y45" s="58">
        <f t="shared" si="5"/>
        <v>58501459</v>
      </c>
      <c r="Z45" s="59">
        <f>+IF(X45&lt;&gt;0,+(Y45/X45)*100,0)</f>
        <v>54.66037854404734</v>
      </c>
      <c r="AA45" s="56">
        <f>SUM(AA43:AA44)</f>
        <v>107027175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-107860444</v>
      </c>
      <c r="D47" s="71">
        <f>SUM(D45:D46)</f>
        <v>0</v>
      </c>
      <c r="E47" s="72">
        <f t="shared" si="6"/>
        <v>64870266</v>
      </c>
      <c r="F47" s="73">
        <f t="shared" si="6"/>
        <v>107027175</v>
      </c>
      <c r="G47" s="73">
        <f t="shared" si="6"/>
        <v>-6131673</v>
      </c>
      <c r="H47" s="74">
        <f t="shared" si="6"/>
        <v>104658066</v>
      </c>
      <c r="I47" s="74">
        <f t="shared" si="6"/>
        <v>101595501</v>
      </c>
      <c r="J47" s="74">
        <f t="shared" si="6"/>
        <v>200121894</v>
      </c>
      <c r="K47" s="74">
        <f t="shared" si="6"/>
        <v>-11686757</v>
      </c>
      <c r="L47" s="74">
        <f t="shared" si="6"/>
        <v>-8144920</v>
      </c>
      <c r="M47" s="73">
        <f t="shared" si="6"/>
        <v>-14555766</v>
      </c>
      <c r="N47" s="73">
        <f t="shared" si="6"/>
        <v>-34387443</v>
      </c>
      <c r="O47" s="74">
        <f t="shared" si="6"/>
        <v>80551249</v>
      </c>
      <c r="P47" s="74">
        <f t="shared" si="6"/>
        <v>-18388857</v>
      </c>
      <c r="Q47" s="74">
        <f t="shared" si="6"/>
        <v>-19615525</v>
      </c>
      <c r="R47" s="74">
        <f t="shared" si="6"/>
        <v>42546867</v>
      </c>
      <c r="S47" s="74">
        <f t="shared" si="6"/>
        <v>-7711905</v>
      </c>
      <c r="T47" s="73">
        <f t="shared" si="6"/>
        <v>-15375188</v>
      </c>
      <c r="U47" s="73">
        <f t="shared" si="6"/>
        <v>-19665591</v>
      </c>
      <c r="V47" s="74">
        <f t="shared" si="6"/>
        <v>-42752684</v>
      </c>
      <c r="W47" s="74">
        <f t="shared" si="6"/>
        <v>165528634</v>
      </c>
      <c r="X47" s="74">
        <f t="shared" si="6"/>
        <v>107027175</v>
      </c>
      <c r="Y47" s="74">
        <f t="shared" si="6"/>
        <v>58501459</v>
      </c>
      <c r="Z47" s="75">
        <f>+IF(X47&lt;&gt;0,+(Y47/X47)*100,0)</f>
        <v>54.66037854404734</v>
      </c>
      <c r="AA47" s="76">
        <f>SUM(AA45:AA46)</f>
        <v>107027175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68760594</v>
      </c>
      <c r="D5" s="6"/>
      <c r="E5" s="7">
        <v>90845448</v>
      </c>
      <c r="F5" s="8">
        <v>90845448</v>
      </c>
      <c r="G5" s="8">
        <v>6288564</v>
      </c>
      <c r="H5" s="8">
        <v>6308695</v>
      </c>
      <c r="I5" s="8">
        <v>6167149</v>
      </c>
      <c r="J5" s="8">
        <v>18764408</v>
      </c>
      <c r="K5" s="8">
        <v>4044403</v>
      </c>
      <c r="L5" s="8">
        <v>6347703</v>
      </c>
      <c r="M5" s="8">
        <v>5976581</v>
      </c>
      <c r="N5" s="8">
        <v>16368687</v>
      </c>
      <c r="O5" s="8">
        <v>6727005</v>
      </c>
      <c r="P5" s="8">
        <v>6936573</v>
      </c>
      <c r="Q5" s="8">
        <v>6673193</v>
      </c>
      <c r="R5" s="8">
        <v>20336771</v>
      </c>
      <c r="S5" s="8">
        <v>6720034</v>
      </c>
      <c r="T5" s="8">
        <v>6578278</v>
      </c>
      <c r="U5" s="8"/>
      <c r="V5" s="8">
        <v>13298312</v>
      </c>
      <c r="W5" s="8">
        <v>68768178</v>
      </c>
      <c r="X5" s="8">
        <v>90845448</v>
      </c>
      <c r="Y5" s="8">
        <v>-22077270</v>
      </c>
      <c r="Z5" s="2">
        <v>-24.3</v>
      </c>
      <c r="AA5" s="6">
        <v>90845448</v>
      </c>
    </row>
    <row r="6" spans="1:27" ht="12.75">
      <c r="A6" s="23" t="s">
        <v>32</v>
      </c>
      <c r="B6" s="24"/>
      <c r="C6" s="6">
        <v>109446367</v>
      </c>
      <c r="D6" s="6"/>
      <c r="E6" s="7">
        <v>141362268</v>
      </c>
      <c r="F6" s="8">
        <v>141362268</v>
      </c>
      <c r="G6" s="8">
        <v>10750937</v>
      </c>
      <c r="H6" s="8">
        <v>9650598</v>
      </c>
      <c r="I6" s="8">
        <v>9282643</v>
      </c>
      <c r="J6" s="8">
        <v>29684178</v>
      </c>
      <c r="K6" s="8">
        <v>9786946</v>
      </c>
      <c r="L6" s="8">
        <v>9402069</v>
      </c>
      <c r="M6" s="8">
        <v>10464991</v>
      </c>
      <c r="N6" s="8">
        <v>29654006</v>
      </c>
      <c r="O6" s="8">
        <v>9597749</v>
      </c>
      <c r="P6" s="8">
        <v>551627625</v>
      </c>
      <c r="Q6" s="8">
        <v>-532221085</v>
      </c>
      <c r="R6" s="8">
        <v>29004289</v>
      </c>
      <c r="S6" s="8">
        <v>7813242</v>
      </c>
      <c r="T6" s="8">
        <v>7530778</v>
      </c>
      <c r="U6" s="8"/>
      <c r="V6" s="8">
        <v>15344020</v>
      </c>
      <c r="W6" s="8">
        <v>103686493</v>
      </c>
      <c r="X6" s="8">
        <v>141362268</v>
      </c>
      <c r="Y6" s="8">
        <v>-37675775</v>
      </c>
      <c r="Z6" s="2">
        <v>-26.65</v>
      </c>
      <c r="AA6" s="6">
        <v>141362268</v>
      </c>
    </row>
    <row r="7" spans="1:27" ht="12.75">
      <c r="A7" s="25" t="s">
        <v>33</v>
      </c>
      <c r="B7" s="24"/>
      <c r="C7" s="6">
        <v>27254759</v>
      </c>
      <c r="D7" s="6"/>
      <c r="E7" s="7">
        <v>31200348</v>
      </c>
      <c r="F7" s="8">
        <v>31200348</v>
      </c>
      <c r="G7" s="8">
        <v>2958142</v>
      </c>
      <c r="H7" s="8">
        <v>2760765</v>
      </c>
      <c r="I7" s="8">
        <v>2577759</v>
      </c>
      <c r="J7" s="8">
        <v>8296666</v>
      </c>
      <c r="K7" s="8">
        <v>2612505</v>
      </c>
      <c r="L7" s="8">
        <v>2482078</v>
      </c>
      <c r="M7" s="8">
        <v>2807773</v>
      </c>
      <c r="N7" s="8">
        <v>7902356</v>
      </c>
      <c r="O7" s="8">
        <v>2846681</v>
      </c>
      <c r="P7" s="8">
        <v>3081383</v>
      </c>
      <c r="Q7" s="8">
        <v>1962473</v>
      </c>
      <c r="R7" s="8">
        <v>7890537</v>
      </c>
      <c r="S7" s="8">
        <v>2745362</v>
      </c>
      <c r="T7" s="8">
        <v>2575562</v>
      </c>
      <c r="U7" s="8"/>
      <c r="V7" s="8">
        <v>5320924</v>
      </c>
      <c r="W7" s="8">
        <v>29410483</v>
      </c>
      <c r="X7" s="8">
        <v>31200348</v>
      </c>
      <c r="Y7" s="8">
        <v>-1789865</v>
      </c>
      <c r="Z7" s="2">
        <v>-5.74</v>
      </c>
      <c r="AA7" s="6">
        <v>31200348</v>
      </c>
    </row>
    <row r="8" spans="1:27" ht="12.75">
      <c r="A8" s="25" t="s">
        <v>34</v>
      </c>
      <c r="B8" s="24"/>
      <c r="C8" s="6">
        <v>15478552</v>
      </c>
      <c r="D8" s="6"/>
      <c r="E8" s="7">
        <v>17383140</v>
      </c>
      <c r="F8" s="8">
        <v>17383140</v>
      </c>
      <c r="G8" s="8">
        <v>1596040</v>
      </c>
      <c r="H8" s="8">
        <v>1572380</v>
      </c>
      <c r="I8" s="8">
        <v>1509636</v>
      </c>
      <c r="J8" s="8">
        <v>4678056</v>
      </c>
      <c r="K8" s="8">
        <v>1477317</v>
      </c>
      <c r="L8" s="8">
        <v>1469906</v>
      </c>
      <c r="M8" s="8">
        <v>1427525</v>
      </c>
      <c r="N8" s="8">
        <v>4374748</v>
      </c>
      <c r="O8" s="8">
        <v>1397443</v>
      </c>
      <c r="P8" s="8">
        <v>1434247</v>
      </c>
      <c r="Q8" s="8">
        <v>1491822</v>
      </c>
      <c r="R8" s="8">
        <v>4323512</v>
      </c>
      <c r="S8" s="8">
        <v>1511998</v>
      </c>
      <c r="T8" s="8">
        <v>1511580</v>
      </c>
      <c r="U8" s="8"/>
      <c r="V8" s="8">
        <v>3023578</v>
      </c>
      <c r="W8" s="8">
        <v>16399894</v>
      </c>
      <c r="X8" s="8">
        <v>17383140</v>
      </c>
      <c r="Y8" s="8">
        <v>-983246</v>
      </c>
      <c r="Z8" s="2">
        <v>-5.66</v>
      </c>
      <c r="AA8" s="6">
        <v>17383140</v>
      </c>
    </row>
    <row r="9" spans="1:27" ht="12.75">
      <c r="A9" s="25" t="s">
        <v>35</v>
      </c>
      <c r="B9" s="24"/>
      <c r="C9" s="6">
        <v>7596470</v>
      </c>
      <c r="D9" s="6"/>
      <c r="E9" s="7">
        <v>8428260</v>
      </c>
      <c r="F9" s="8">
        <v>8428260</v>
      </c>
      <c r="G9" s="8">
        <v>751667</v>
      </c>
      <c r="H9" s="8">
        <v>754017</v>
      </c>
      <c r="I9" s="8">
        <v>725709</v>
      </c>
      <c r="J9" s="8">
        <v>2231393</v>
      </c>
      <c r="K9" s="8">
        <v>716290</v>
      </c>
      <c r="L9" s="8">
        <v>719662</v>
      </c>
      <c r="M9" s="8">
        <v>696374</v>
      </c>
      <c r="N9" s="8">
        <v>2132326</v>
      </c>
      <c r="O9" s="8">
        <v>675316</v>
      </c>
      <c r="P9" s="8">
        <v>695440</v>
      </c>
      <c r="Q9" s="8">
        <v>718935</v>
      </c>
      <c r="R9" s="8">
        <v>2089691</v>
      </c>
      <c r="S9" s="8">
        <v>726111</v>
      </c>
      <c r="T9" s="8">
        <v>725746</v>
      </c>
      <c r="U9" s="8"/>
      <c r="V9" s="8">
        <v>1451857</v>
      </c>
      <c r="W9" s="8">
        <v>7905267</v>
      </c>
      <c r="X9" s="8">
        <v>8428260</v>
      </c>
      <c r="Y9" s="8">
        <v>-522993</v>
      </c>
      <c r="Z9" s="2">
        <v>-6.21</v>
      </c>
      <c r="AA9" s="6">
        <v>8428260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1375575</v>
      </c>
      <c r="D11" s="6"/>
      <c r="E11" s="7">
        <v>1461996</v>
      </c>
      <c r="F11" s="8">
        <v>1661996</v>
      </c>
      <c r="G11" s="8">
        <v>130707</v>
      </c>
      <c r="H11" s="8">
        <v>121554</v>
      </c>
      <c r="I11" s="8">
        <v>111404</v>
      </c>
      <c r="J11" s="8">
        <v>363665</v>
      </c>
      <c r="K11" s="8">
        <v>119627</v>
      </c>
      <c r="L11" s="8">
        <v>125841</v>
      </c>
      <c r="M11" s="8">
        <v>128952</v>
      </c>
      <c r="N11" s="8">
        <v>374420</v>
      </c>
      <c r="O11" s="8">
        <v>120816</v>
      </c>
      <c r="P11" s="8">
        <v>115649</v>
      </c>
      <c r="Q11" s="8">
        <v>119448</v>
      </c>
      <c r="R11" s="8">
        <v>355913</v>
      </c>
      <c r="S11" s="8">
        <v>113911</v>
      </c>
      <c r="T11" s="8">
        <v>112607</v>
      </c>
      <c r="U11" s="8"/>
      <c r="V11" s="8">
        <v>226518</v>
      </c>
      <c r="W11" s="8">
        <v>1320516</v>
      </c>
      <c r="X11" s="8">
        <v>1661996</v>
      </c>
      <c r="Y11" s="8">
        <v>-341480</v>
      </c>
      <c r="Z11" s="2">
        <v>-20.55</v>
      </c>
      <c r="AA11" s="6">
        <v>1661996</v>
      </c>
    </row>
    <row r="12" spans="1:27" ht="12.75">
      <c r="A12" s="25" t="s">
        <v>37</v>
      </c>
      <c r="B12" s="29"/>
      <c r="C12" s="6">
        <v>1764101</v>
      </c>
      <c r="D12" s="6"/>
      <c r="E12" s="7">
        <v>4272444</v>
      </c>
      <c r="F12" s="8">
        <v>2272444</v>
      </c>
      <c r="G12" s="8">
        <v>83995</v>
      </c>
      <c r="H12" s="8">
        <v>207592</v>
      </c>
      <c r="I12" s="8">
        <v>91178</v>
      </c>
      <c r="J12" s="8">
        <v>382765</v>
      </c>
      <c r="K12" s="8">
        <v>176326</v>
      </c>
      <c r="L12" s="8">
        <v>122881</v>
      </c>
      <c r="M12" s="8">
        <v>171093</v>
      </c>
      <c r="N12" s="8">
        <v>470300</v>
      </c>
      <c r="O12" s="8">
        <v>155437</v>
      </c>
      <c r="P12" s="8">
        <v>128367</v>
      </c>
      <c r="Q12" s="8">
        <v>94561</v>
      </c>
      <c r="R12" s="8">
        <v>378365</v>
      </c>
      <c r="S12" s="8">
        <v>7241</v>
      </c>
      <c r="T12" s="8">
        <v>237082</v>
      </c>
      <c r="U12" s="8"/>
      <c r="V12" s="8">
        <v>244323</v>
      </c>
      <c r="W12" s="8">
        <v>1475753</v>
      </c>
      <c r="X12" s="8">
        <v>2272444</v>
      </c>
      <c r="Y12" s="8">
        <v>-796691</v>
      </c>
      <c r="Z12" s="2">
        <v>-35.06</v>
      </c>
      <c r="AA12" s="6">
        <v>2272444</v>
      </c>
    </row>
    <row r="13" spans="1:27" ht="12.75">
      <c r="A13" s="23" t="s">
        <v>38</v>
      </c>
      <c r="B13" s="29"/>
      <c r="C13" s="6">
        <v>11023711</v>
      </c>
      <c r="D13" s="6"/>
      <c r="E13" s="7">
        <v>11251764</v>
      </c>
      <c r="F13" s="8">
        <v>13251764</v>
      </c>
      <c r="G13" s="8">
        <v>1019652</v>
      </c>
      <c r="H13" s="8">
        <v>1071919</v>
      </c>
      <c r="I13" s="8">
        <v>1029822</v>
      </c>
      <c r="J13" s="8">
        <v>3121393</v>
      </c>
      <c r="K13" s="8">
        <v>415890</v>
      </c>
      <c r="L13" s="8">
        <v>1088040</v>
      </c>
      <c r="M13" s="8">
        <v>1033399</v>
      </c>
      <c r="N13" s="8">
        <v>2537329</v>
      </c>
      <c r="O13" s="8">
        <v>1016506</v>
      </c>
      <c r="P13" s="8">
        <v>1140377</v>
      </c>
      <c r="Q13" s="8">
        <v>1168726</v>
      </c>
      <c r="R13" s="8">
        <v>3325609</v>
      </c>
      <c r="S13" s="8">
        <v>1216843</v>
      </c>
      <c r="T13" s="8">
        <v>1225595</v>
      </c>
      <c r="U13" s="8"/>
      <c r="V13" s="8">
        <v>2442438</v>
      </c>
      <c r="W13" s="8">
        <v>11426769</v>
      </c>
      <c r="X13" s="8">
        <v>13251764</v>
      </c>
      <c r="Y13" s="8">
        <v>-1824995</v>
      </c>
      <c r="Z13" s="2">
        <v>-13.77</v>
      </c>
      <c r="AA13" s="6">
        <v>13251764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6223548</v>
      </c>
      <c r="D15" s="6"/>
      <c r="E15" s="7">
        <v>17526096</v>
      </c>
      <c r="F15" s="8">
        <v>10000000</v>
      </c>
      <c r="G15" s="8">
        <v>146324</v>
      </c>
      <c r="H15" s="8">
        <v>-27060</v>
      </c>
      <c r="I15" s="8">
        <v>59969</v>
      </c>
      <c r="J15" s="8">
        <v>179233</v>
      </c>
      <c r="K15" s="8">
        <v>41988</v>
      </c>
      <c r="L15" s="8">
        <v>48288</v>
      </c>
      <c r="M15" s="8">
        <v>23535</v>
      </c>
      <c r="N15" s="8">
        <v>113811</v>
      </c>
      <c r="O15" s="8">
        <v>67510</v>
      </c>
      <c r="P15" s="8">
        <v>43397</v>
      </c>
      <c r="Q15" s="8">
        <v>60261</v>
      </c>
      <c r="R15" s="8">
        <v>171168</v>
      </c>
      <c r="S15" s="8">
        <v>24884</v>
      </c>
      <c r="T15" s="8">
        <v>3550</v>
      </c>
      <c r="U15" s="8"/>
      <c r="V15" s="8">
        <v>28434</v>
      </c>
      <c r="W15" s="8">
        <v>492646</v>
      </c>
      <c r="X15" s="8">
        <v>10000000</v>
      </c>
      <c r="Y15" s="8">
        <v>-9507354</v>
      </c>
      <c r="Z15" s="2">
        <v>-95.07</v>
      </c>
      <c r="AA15" s="6">
        <v>10000000</v>
      </c>
    </row>
    <row r="16" spans="1:27" ht="12.75">
      <c r="A16" s="23" t="s">
        <v>41</v>
      </c>
      <c r="B16" s="29"/>
      <c r="C16" s="6">
        <v>1241209</v>
      </c>
      <c r="D16" s="6"/>
      <c r="E16" s="7">
        <v>4925784</v>
      </c>
      <c r="F16" s="8">
        <v>4925784</v>
      </c>
      <c r="G16" s="8">
        <v>1584520</v>
      </c>
      <c r="H16" s="8">
        <v>1714619</v>
      </c>
      <c r="I16" s="8">
        <v>954600</v>
      </c>
      <c r="J16" s="8">
        <v>4253739</v>
      </c>
      <c r="K16" s="8">
        <v>4315631</v>
      </c>
      <c r="L16" s="8">
        <v>3555557</v>
      </c>
      <c r="M16" s="8">
        <v>1268053</v>
      </c>
      <c r="N16" s="8">
        <v>9139241</v>
      </c>
      <c r="O16" s="8">
        <v>1985527</v>
      </c>
      <c r="P16" s="8">
        <v>2174139</v>
      </c>
      <c r="Q16" s="8">
        <v>1273351</v>
      </c>
      <c r="R16" s="8">
        <v>5433017</v>
      </c>
      <c r="S16" s="8"/>
      <c r="T16" s="8">
        <v>977120</v>
      </c>
      <c r="U16" s="8"/>
      <c r="V16" s="8">
        <v>977120</v>
      </c>
      <c r="W16" s="8">
        <v>19803117</v>
      </c>
      <c r="X16" s="8">
        <v>4925784</v>
      </c>
      <c r="Y16" s="8">
        <v>14877333</v>
      </c>
      <c r="Z16" s="2">
        <v>302.03</v>
      </c>
      <c r="AA16" s="6">
        <v>4925784</v>
      </c>
    </row>
    <row r="17" spans="1:27" ht="12.75">
      <c r="A17" s="23" t="s">
        <v>42</v>
      </c>
      <c r="B17" s="29"/>
      <c r="C17" s="6">
        <v>2496703</v>
      </c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84840258</v>
      </c>
      <c r="D18" s="6"/>
      <c r="E18" s="7">
        <v>93655008</v>
      </c>
      <c r="F18" s="8">
        <v>94045643</v>
      </c>
      <c r="G18" s="8">
        <v>32938261</v>
      </c>
      <c r="H18" s="8">
        <v>227826</v>
      </c>
      <c r="I18" s="8"/>
      <c r="J18" s="8">
        <v>33166087</v>
      </c>
      <c r="K18" s="8">
        <v>5484569</v>
      </c>
      <c r="L18" s="8">
        <v>603189</v>
      </c>
      <c r="M18" s="8">
        <v>27598674</v>
      </c>
      <c r="N18" s="8">
        <v>33686432</v>
      </c>
      <c r="O18" s="8">
        <v>4334135</v>
      </c>
      <c r="P18" s="8">
        <v>313000</v>
      </c>
      <c r="Q18" s="8">
        <v>22965750</v>
      </c>
      <c r="R18" s="8">
        <v>27612885</v>
      </c>
      <c r="S18" s="8">
        <v>44375</v>
      </c>
      <c r="T18" s="8">
        <v>96261</v>
      </c>
      <c r="U18" s="8"/>
      <c r="V18" s="8">
        <v>140636</v>
      </c>
      <c r="W18" s="8">
        <v>94606040</v>
      </c>
      <c r="X18" s="8">
        <v>94045643</v>
      </c>
      <c r="Y18" s="8">
        <v>560397</v>
      </c>
      <c r="Z18" s="2">
        <v>0.6</v>
      </c>
      <c r="AA18" s="6">
        <v>94045643</v>
      </c>
    </row>
    <row r="19" spans="1:27" ht="12.75">
      <c r="A19" s="23" t="s">
        <v>44</v>
      </c>
      <c r="B19" s="29"/>
      <c r="C19" s="6">
        <v>7909474</v>
      </c>
      <c r="D19" s="6"/>
      <c r="E19" s="7">
        <v>8251881</v>
      </c>
      <c r="F19" s="26">
        <v>8262881</v>
      </c>
      <c r="G19" s="26">
        <v>366051</v>
      </c>
      <c r="H19" s="26">
        <v>449644</v>
      </c>
      <c r="I19" s="26">
        <v>106269</v>
      </c>
      <c r="J19" s="26">
        <v>921964</v>
      </c>
      <c r="K19" s="26">
        <v>517276</v>
      </c>
      <c r="L19" s="26">
        <v>292778</v>
      </c>
      <c r="M19" s="26">
        <v>65580</v>
      </c>
      <c r="N19" s="26">
        <v>875634</v>
      </c>
      <c r="O19" s="26">
        <v>351180</v>
      </c>
      <c r="P19" s="26">
        <v>358122</v>
      </c>
      <c r="Q19" s="26">
        <v>115647</v>
      </c>
      <c r="R19" s="26">
        <v>824949</v>
      </c>
      <c r="S19" s="26">
        <v>3555</v>
      </c>
      <c r="T19" s="26">
        <v>66746</v>
      </c>
      <c r="U19" s="26"/>
      <c r="V19" s="26">
        <v>70301</v>
      </c>
      <c r="W19" s="26">
        <v>2692848</v>
      </c>
      <c r="X19" s="26">
        <v>8262881</v>
      </c>
      <c r="Y19" s="26">
        <v>-5570033</v>
      </c>
      <c r="Z19" s="27">
        <v>-67.41</v>
      </c>
      <c r="AA19" s="28">
        <v>8262881</v>
      </c>
    </row>
    <row r="20" spans="1:27" ht="12.75">
      <c r="A20" s="23" t="s">
        <v>45</v>
      </c>
      <c r="B20" s="29"/>
      <c r="C20" s="6">
        <v>2820154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348231475</v>
      </c>
      <c r="D21" s="33">
        <f t="shared" si="0"/>
        <v>0</v>
      </c>
      <c r="E21" s="34">
        <f t="shared" si="0"/>
        <v>430564437</v>
      </c>
      <c r="F21" s="35">
        <f t="shared" si="0"/>
        <v>423639976</v>
      </c>
      <c r="G21" s="35">
        <f t="shared" si="0"/>
        <v>58614860</v>
      </c>
      <c r="H21" s="35">
        <f t="shared" si="0"/>
        <v>24812549</v>
      </c>
      <c r="I21" s="35">
        <f t="shared" si="0"/>
        <v>22616138</v>
      </c>
      <c r="J21" s="35">
        <f t="shared" si="0"/>
        <v>106043547</v>
      </c>
      <c r="K21" s="35">
        <f t="shared" si="0"/>
        <v>29708768</v>
      </c>
      <c r="L21" s="35">
        <f t="shared" si="0"/>
        <v>26257992</v>
      </c>
      <c r="M21" s="35">
        <f t="shared" si="0"/>
        <v>51662530</v>
      </c>
      <c r="N21" s="35">
        <f t="shared" si="0"/>
        <v>107629290</v>
      </c>
      <c r="O21" s="35">
        <f t="shared" si="0"/>
        <v>29275305</v>
      </c>
      <c r="P21" s="35">
        <f t="shared" si="0"/>
        <v>568048319</v>
      </c>
      <c r="Q21" s="35">
        <f t="shared" si="0"/>
        <v>-495576918</v>
      </c>
      <c r="R21" s="35">
        <f t="shared" si="0"/>
        <v>101746706</v>
      </c>
      <c r="S21" s="35">
        <f t="shared" si="0"/>
        <v>20927556</v>
      </c>
      <c r="T21" s="35">
        <f t="shared" si="0"/>
        <v>21640905</v>
      </c>
      <c r="U21" s="35">
        <f t="shared" si="0"/>
        <v>0</v>
      </c>
      <c r="V21" s="35">
        <f t="shared" si="0"/>
        <v>42568461</v>
      </c>
      <c r="W21" s="35">
        <f t="shared" si="0"/>
        <v>357988004</v>
      </c>
      <c r="X21" s="35">
        <f t="shared" si="0"/>
        <v>423639976</v>
      </c>
      <c r="Y21" s="35">
        <f t="shared" si="0"/>
        <v>-65651972</v>
      </c>
      <c r="Z21" s="36">
        <f>+IF(X21&lt;&gt;0,+(Y21/X21)*100,0)</f>
        <v>-15.497114464948417</v>
      </c>
      <c r="AA21" s="33">
        <f>SUM(AA5:AA20)</f>
        <v>423639976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119513976</v>
      </c>
      <c r="D24" s="6"/>
      <c r="E24" s="7">
        <v>132354984</v>
      </c>
      <c r="F24" s="8">
        <v>142713935</v>
      </c>
      <c r="G24" s="8">
        <v>326611</v>
      </c>
      <c r="H24" s="8">
        <v>12722043</v>
      </c>
      <c r="I24" s="8">
        <v>426408</v>
      </c>
      <c r="J24" s="8">
        <v>13475062</v>
      </c>
      <c r="K24" s="8">
        <v>269825</v>
      </c>
      <c r="L24" s="8">
        <v>388305</v>
      </c>
      <c r="M24" s="8">
        <v>357220</v>
      </c>
      <c r="N24" s="8">
        <v>1015350</v>
      </c>
      <c r="O24" s="8">
        <v>609546</v>
      </c>
      <c r="P24" s="8">
        <v>56893790</v>
      </c>
      <c r="Q24" s="8">
        <v>20568</v>
      </c>
      <c r="R24" s="8">
        <v>57523904</v>
      </c>
      <c r="S24" s="8">
        <v>111933</v>
      </c>
      <c r="T24" s="8">
        <v>59588965</v>
      </c>
      <c r="U24" s="8"/>
      <c r="V24" s="8">
        <v>59700898</v>
      </c>
      <c r="W24" s="8">
        <v>131715214</v>
      </c>
      <c r="X24" s="8">
        <v>142713935</v>
      </c>
      <c r="Y24" s="8">
        <v>-10998721</v>
      </c>
      <c r="Z24" s="2">
        <v>-7.71</v>
      </c>
      <c r="AA24" s="6">
        <v>142713935</v>
      </c>
    </row>
    <row r="25" spans="1:27" ht="12.75">
      <c r="A25" s="25" t="s">
        <v>49</v>
      </c>
      <c r="B25" s="24"/>
      <c r="C25" s="6">
        <v>7363904</v>
      </c>
      <c r="D25" s="6"/>
      <c r="E25" s="7">
        <v>7842828</v>
      </c>
      <c r="F25" s="8">
        <v>7411475</v>
      </c>
      <c r="G25" s="8"/>
      <c r="H25" s="8">
        <v>608984</v>
      </c>
      <c r="I25" s="8">
        <v>14639</v>
      </c>
      <c r="J25" s="8">
        <v>623623</v>
      </c>
      <c r="K25" s="8"/>
      <c r="L25" s="8"/>
      <c r="M25" s="8"/>
      <c r="N25" s="8"/>
      <c r="O25" s="8"/>
      <c r="P25" s="8">
        <v>3084322</v>
      </c>
      <c r="Q25" s="8">
        <v>16737</v>
      </c>
      <c r="R25" s="8">
        <v>3101059</v>
      </c>
      <c r="S25" s="8"/>
      <c r="T25" s="8">
        <v>2721409</v>
      </c>
      <c r="U25" s="8"/>
      <c r="V25" s="8">
        <v>2721409</v>
      </c>
      <c r="W25" s="8">
        <v>6446091</v>
      </c>
      <c r="X25" s="8">
        <v>7411475</v>
      </c>
      <c r="Y25" s="8">
        <v>-965384</v>
      </c>
      <c r="Z25" s="2">
        <v>-13.03</v>
      </c>
      <c r="AA25" s="6">
        <v>7411475</v>
      </c>
    </row>
    <row r="26" spans="1:27" ht="12.75">
      <c r="A26" s="25" t="s">
        <v>50</v>
      </c>
      <c r="B26" s="24"/>
      <c r="C26" s="6">
        <v>36879736</v>
      </c>
      <c r="D26" s="6"/>
      <c r="E26" s="7">
        <v>8999916</v>
      </c>
      <c r="F26" s="8">
        <v>8999916</v>
      </c>
      <c r="G26" s="8">
        <v>-78453</v>
      </c>
      <c r="H26" s="8">
        <v>1202</v>
      </c>
      <c r="I26" s="8"/>
      <c r="J26" s="8">
        <v>-77251</v>
      </c>
      <c r="K26" s="8">
        <v>89992</v>
      </c>
      <c r="L26" s="8">
        <v>-57383</v>
      </c>
      <c r="M26" s="8"/>
      <c r="N26" s="8">
        <v>32609</v>
      </c>
      <c r="O26" s="8">
        <v>615</v>
      </c>
      <c r="P26" s="8">
        <v>61409</v>
      </c>
      <c r="Q26" s="8"/>
      <c r="R26" s="8">
        <v>62024</v>
      </c>
      <c r="S26" s="8"/>
      <c r="T26" s="8"/>
      <c r="U26" s="8"/>
      <c r="V26" s="8"/>
      <c r="W26" s="8">
        <v>17382</v>
      </c>
      <c r="X26" s="8">
        <v>8999916</v>
      </c>
      <c r="Y26" s="8">
        <v>-8982534</v>
      </c>
      <c r="Z26" s="2">
        <v>-99.81</v>
      </c>
      <c r="AA26" s="6">
        <v>8999916</v>
      </c>
    </row>
    <row r="27" spans="1:27" ht="12.75">
      <c r="A27" s="25" t="s">
        <v>51</v>
      </c>
      <c r="B27" s="24"/>
      <c r="C27" s="6">
        <v>29950597</v>
      </c>
      <c r="D27" s="6"/>
      <c r="E27" s="7">
        <v>50880000</v>
      </c>
      <c r="F27" s="8">
        <v>30880000</v>
      </c>
      <c r="G27" s="8"/>
      <c r="H27" s="8">
        <v>16578</v>
      </c>
      <c r="I27" s="8">
        <v>9500</v>
      </c>
      <c r="J27" s="8">
        <v>26078</v>
      </c>
      <c r="K27" s="8"/>
      <c r="L27" s="8">
        <v>170599</v>
      </c>
      <c r="M27" s="8">
        <v>19165</v>
      </c>
      <c r="N27" s="8">
        <v>189764</v>
      </c>
      <c r="O27" s="8"/>
      <c r="P27" s="8"/>
      <c r="Q27" s="8"/>
      <c r="R27" s="8"/>
      <c r="S27" s="8"/>
      <c r="T27" s="8"/>
      <c r="U27" s="8"/>
      <c r="V27" s="8"/>
      <c r="W27" s="8">
        <v>215842</v>
      </c>
      <c r="X27" s="8">
        <v>30880000</v>
      </c>
      <c r="Y27" s="8">
        <v>-30664158</v>
      </c>
      <c r="Z27" s="2">
        <v>-99.3</v>
      </c>
      <c r="AA27" s="6">
        <v>30880000</v>
      </c>
    </row>
    <row r="28" spans="1:27" ht="12.75">
      <c r="A28" s="25" t="s">
        <v>52</v>
      </c>
      <c r="B28" s="24"/>
      <c r="C28" s="6">
        <v>7367752</v>
      </c>
      <c r="D28" s="6"/>
      <c r="E28" s="7">
        <v>6999996</v>
      </c>
      <c r="F28" s="8">
        <v>12000000</v>
      </c>
      <c r="G28" s="8"/>
      <c r="H28" s="8"/>
      <c r="I28" s="8">
        <v>595301</v>
      </c>
      <c r="J28" s="8">
        <v>595301</v>
      </c>
      <c r="K28" s="8">
        <v>290</v>
      </c>
      <c r="L28" s="8">
        <v>958759</v>
      </c>
      <c r="M28" s="8">
        <v>788237</v>
      </c>
      <c r="N28" s="8">
        <v>1747286</v>
      </c>
      <c r="O28" s="8">
        <v>455094</v>
      </c>
      <c r="P28" s="8">
        <v>268332</v>
      </c>
      <c r="Q28" s="8">
        <v>277</v>
      </c>
      <c r="R28" s="8">
        <v>723703</v>
      </c>
      <c r="S28" s="8">
        <v>424263</v>
      </c>
      <c r="T28" s="8">
        <v>110228</v>
      </c>
      <c r="U28" s="8"/>
      <c r="V28" s="8">
        <v>534491</v>
      </c>
      <c r="W28" s="8">
        <v>3600781</v>
      </c>
      <c r="X28" s="8">
        <v>12000000</v>
      </c>
      <c r="Y28" s="8">
        <v>-8399219</v>
      </c>
      <c r="Z28" s="2">
        <v>-69.99</v>
      </c>
      <c r="AA28" s="6">
        <v>12000000</v>
      </c>
    </row>
    <row r="29" spans="1:27" ht="12.75">
      <c r="A29" s="25" t="s">
        <v>53</v>
      </c>
      <c r="B29" s="24"/>
      <c r="C29" s="6">
        <v>97198509</v>
      </c>
      <c r="D29" s="6"/>
      <c r="E29" s="7">
        <v>114240744</v>
      </c>
      <c r="F29" s="8">
        <v>117900000</v>
      </c>
      <c r="G29" s="8">
        <v>10703092</v>
      </c>
      <c r="H29" s="8">
        <v>52559</v>
      </c>
      <c r="I29" s="8">
        <v>22840215</v>
      </c>
      <c r="J29" s="8">
        <v>33595866</v>
      </c>
      <c r="K29" s="8">
        <v>59376</v>
      </c>
      <c r="L29" s="8">
        <v>9067166</v>
      </c>
      <c r="M29" s="8">
        <v>17860954</v>
      </c>
      <c r="N29" s="8">
        <v>26987496</v>
      </c>
      <c r="O29" s="8">
        <v>9516314</v>
      </c>
      <c r="P29" s="8">
        <v>12050722</v>
      </c>
      <c r="Q29" s="8">
        <v>31087</v>
      </c>
      <c r="R29" s="8">
        <v>21598123</v>
      </c>
      <c r="S29" s="8">
        <v>16458999</v>
      </c>
      <c r="T29" s="8">
        <v>5611249</v>
      </c>
      <c r="U29" s="8"/>
      <c r="V29" s="8">
        <v>22070248</v>
      </c>
      <c r="W29" s="8">
        <v>104251733</v>
      </c>
      <c r="X29" s="8">
        <v>117900000</v>
      </c>
      <c r="Y29" s="8">
        <v>-13648267</v>
      </c>
      <c r="Z29" s="2">
        <v>-11.58</v>
      </c>
      <c r="AA29" s="6">
        <v>117900000</v>
      </c>
    </row>
    <row r="30" spans="1:27" ht="12.75">
      <c r="A30" s="25" t="s">
        <v>54</v>
      </c>
      <c r="B30" s="24"/>
      <c r="C30" s="6">
        <v>16457492</v>
      </c>
      <c r="D30" s="6"/>
      <c r="E30" s="7">
        <v>21950004</v>
      </c>
      <c r="F30" s="8">
        <v>11906210</v>
      </c>
      <c r="G30" s="8">
        <v>754649</v>
      </c>
      <c r="H30" s="8">
        <v>708069</v>
      </c>
      <c r="I30" s="8">
        <v>225198</v>
      </c>
      <c r="J30" s="8">
        <v>1687916</v>
      </c>
      <c r="K30" s="8">
        <v>300423</v>
      </c>
      <c r="L30" s="8">
        <v>1282304</v>
      </c>
      <c r="M30" s="8">
        <v>1099335</v>
      </c>
      <c r="N30" s="8">
        <v>2682062</v>
      </c>
      <c r="O30" s="8">
        <v>661402</v>
      </c>
      <c r="P30" s="8">
        <v>1426206</v>
      </c>
      <c r="Q30" s="8">
        <v>1045102</v>
      </c>
      <c r="R30" s="8">
        <v>3132710</v>
      </c>
      <c r="S30" s="8">
        <v>537009</v>
      </c>
      <c r="T30" s="8">
        <v>587656</v>
      </c>
      <c r="U30" s="8"/>
      <c r="V30" s="8">
        <v>1124665</v>
      </c>
      <c r="W30" s="8">
        <v>8627353</v>
      </c>
      <c r="X30" s="8">
        <v>11906210</v>
      </c>
      <c r="Y30" s="8">
        <v>-3278857</v>
      </c>
      <c r="Z30" s="2">
        <v>-27.54</v>
      </c>
      <c r="AA30" s="6">
        <v>11906210</v>
      </c>
    </row>
    <row r="31" spans="1:27" ht="12.75">
      <c r="A31" s="25" t="s">
        <v>55</v>
      </c>
      <c r="B31" s="24"/>
      <c r="C31" s="6">
        <v>22462743</v>
      </c>
      <c r="D31" s="6"/>
      <c r="E31" s="7">
        <v>32092180</v>
      </c>
      <c r="F31" s="8">
        <v>38259564</v>
      </c>
      <c r="G31" s="8">
        <v>1449956</v>
      </c>
      <c r="H31" s="8">
        <v>4202256</v>
      </c>
      <c r="I31" s="8">
        <v>3259460</v>
      </c>
      <c r="J31" s="8">
        <v>8911672</v>
      </c>
      <c r="K31" s="8">
        <v>1496834</v>
      </c>
      <c r="L31" s="8">
        <v>2821988</v>
      </c>
      <c r="M31" s="8">
        <v>2511890</v>
      </c>
      <c r="N31" s="8">
        <v>6830712</v>
      </c>
      <c r="O31" s="8">
        <v>5744045</v>
      </c>
      <c r="P31" s="8">
        <v>5163149</v>
      </c>
      <c r="Q31" s="8">
        <v>4742759</v>
      </c>
      <c r="R31" s="8">
        <v>15649953</v>
      </c>
      <c r="S31" s="8">
        <v>1413848</v>
      </c>
      <c r="T31" s="8">
        <v>1042199</v>
      </c>
      <c r="U31" s="8"/>
      <c r="V31" s="8">
        <v>2456047</v>
      </c>
      <c r="W31" s="8">
        <v>33848384</v>
      </c>
      <c r="X31" s="8">
        <v>38259564</v>
      </c>
      <c r="Y31" s="8">
        <v>-4411180</v>
      </c>
      <c r="Z31" s="2">
        <v>-11.53</v>
      </c>
      <c r="AA31" s="6">
        <v>38259564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39488483</v>
      </c>
      <c r="D33" s="6"/>
      <c r="E33" s="7">
        <v>48686452</v>
      </c>
      <c r="F33" s="8">
        <v>47028802</v>
      </c>
      <c r="G33" s="8">
        <v>4979915</v>
      </c>
      <c r="H33" s="8">
        <v>3471311</v>
      </c>
      <c r="I33" s="8">
        <v>2333927</v>
      </c>
      <c r="J33" s="8">
        <v>10785153</v>
      </c>
      <c r="K33" s="8">
        <v>1806605</v>
      </c>
      <c r="L33" s="8">
        <v>7370103</v>
      </c>
      <c r="M33" s="8">
        <v>801851</v>
      </c>
      <c r="N33" s="8">
        <v>9978559</v>
      </c>
      <c r="O33" s="8">
        <v>3711878</v>
      </c>
      <c r="P33" s="8">
        <v>1871526</v>
      </c>
      <c r="Q33" s="8">
        <v>4427463</v>
      </c>
      <c r="R33" s="8">
        <v>10010867</v>
      </c>
      <c r="S33" s="8">
        <v>493185</v>
      </c>
      <c r="T33" s="8">
        <v>4407428</v>
      </c>
      <c r="U33" s="8"/>
      <c r="V33" s="8">
        <v>4900613</v>
      </c>
      <c r="W33" s="8">
        <v>35675192</v>
      </c>
      <c r="X33" s="8">
        <v>47028802</v>
      </c>
      <c r="Y33" s="8">
        <v>-11353610</v>
      </c>
      <c r="Z33" s="2">
        <v>-24.14</v>
      </c>
      <c r="AA33" s="6">
        <v>47028802</v>
      </c>
    </row>
    <row r="34" spans="1:27" ht="12.75">
      <c r="A34" s="23" t="s">
        <v>57</v>
      </c>
      <c r="B34" s="29"/>
      <c r="C34" s="6">
        <v>4182782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380865974</v>
      </c>
      <c r="D35" s="33">
        <f>SUM(D24:D34)</f>
        <v>0</v>
      </c>
      <c r="E35" s="34">
        <f t="shared" si="1"/>
        <v>424047104</v>
      </c>
      <c r="F35" s="35">
        <f t="shared" si="1"/>
        <v>417099902</v>
      </c>
      <c r="G35" s="35">
        <f t="shared" si="1"/>
        <v>18135770</v>
      </c>
      <c r="H35" s="35">
        <f t="shared" si="1"/>
        <v>21783002</v>
      </c>
      <c r="I35" s="35">
        <f t="shared" si="1"/>
        <v>29704648</v>
      </c>
      <c r="J35" s="35">
        <f t="shared" si="1"/>
        <v>69623420</v>
      </c>
      <c r="K35" s="35">
        <f t="shared" si="1"/>
        <v>4023345</v>
      </c>
      <c r="L35" s="35">
        <f t="shared" si="1"/>
        <v>22001841</v>
      </c>
      <c r="M35" s="35">
        <f t="shared" si="1"/>
        <v>23438652</v>
      </c>
      <c r="N35" s="35">
        <f t="shared" si="1"/>
        <v>49463838</v>
      </c>
      <c r="O35" s="35">
        <f t="shared" si="1"/>
        <v>20698894</v>
      </c>
      <c r="P35" s="35">
        <f t="shared" si="1"/>
        <v>80819456</v>
      </c>
      <c r="Q35" s="35">
        <f t="shared" si="1"/>
        <v>10283993</v>
      </c>
      <c r="R35" s="35">
        <f t="shared" si="1"/>
        <v>111802343</v>
      </c>
      <c r="S35" s="35">
        <f t="shared" si="1"/>
        <v>19439237</v>
      </c>
      <c r="T35" s="35">
        <f t="shared" si="1"/>
        <v>74069134</v>
      </c>
      <c r="U35" s="35">
        <f t="shared" si="1"/>
        <v>0</v>
      </c>
      <c r="V35" s="35">
        <f t="shared" si="1"/>
        <v>93508371</v>
      </c>
      <c r="W35" s="35">
        <f t="shared" si="1"/>
        <v>324397972</v>
      </c>
      <c r="X35" s="35">
        <f t="shared" si="1"/>
        <v>417099902</v>
      </c>
      <c r="Y35" s="35">
        <f t="shared" si="1"/>
        <v>-92701930</v>
      </c>
      <c r="Z35" s="36">
        <f>+IF(X35&lt;&gt;0,+(Y35/X35)*100,0)</f>
        <v>-22.225354059181726</v>
      </c>
      <c r="AA35" s="33">
        <f>SUM(AA24:AA34)</f>
        <v>417099902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-32634499</v>
      </c>
      <c r="D37" s="46">
        <f>+D21-D35</f>
        <v>0</v>
      </c>
      <c r="E37" s="47">
        <f t="shared" si="2"/>
        <v>6517333</v>
      </c>
      <c r="F37" s="48">
        <f t="shared" si="2"/>
        <v>6540074</v>
      </c>
      <c r="G37" s="48">
        <f t="shared" si="2"/>
        <v>40479090</v>
      </c>
      <c r="H37" s="48">
        <f t="shared" si="2"/>
        <v>3029547</v>
      </c>
      <c r="I37" s="48">
        <f t="shared" si="2"/>
        <v>-7088510</v>
      </c>
      <c r="J37" s="48">
        <f t="shared" si="2"/>
        <v>36420127</v>
      </c>
      <c r="K37" s="48">
        <f t="shared" si="2"/>
        <v>25685423</v>
      </c>
      <c r="L37" s="48">
        <f t="shared" si="2"/>
        <v>4256151</v>
      </c>
      <c r="M37" s="48">
        <f t="shared" si="2"/>
        <v>28223878</v>
      </c>
      <c r="N37" s="48">
        <f t="shared" si="2"/>
        <v>58165452</v>
      </c>
      <c r="O37" s="48">
        <f t="shared" si="2"/>
        <v>8576411</v>
      </c>
      <c r="P37" s="48">
        <f t="shared" si="2"/>
        <v>487228863</v>
      </c>
      <c r="Q37" s="48">
        <f t="shared" si="2"/>
        <v>-505860911</v>
      </c>
      <c r="R37" s="48">
        <f t="shared" si="2"/>
        <v>-10055637</v>
      </c>
      <c r="S37" s="48">
        <f t="shared" si="2"/>
        <v>1488319</v>
      </c>
      <c r="T37" s="48">
        <f t="shared" si="2"/>
        <v>-52428229</v>
      </c>
      <c r="U37" s="48">
        <f t="shared" si="2"/>
        <v>0</v>
      </c>
      <c r="V37" s="48">
        <f t="shared" si="2"/>
        <v>-50939910</v>
      </c>
      <c r="W37" s="48">
        <f t="shared" si="2"/>
        <v>33590032</v>
      </c>
      <c r="X37" s="48">
        <f>IF(F21=F35,0,X21-X35)</f>
        <v>6540074</v>
      </c>
      <c r="Y37" s="48">
        <f t="shared" si="2"/>
        <v>27049958</v>
      </c>
      <c r="Z37" s="49">
        <f>+IF(X37&lt;&gt;0,+(Y37/X37)*100,0)</f>
        <v>413.6032405749537</v>
      </c>
      <c r="AA37" s="46">
        <f>+AA21-AA35</f>
        <v>6540074</v>
      </c>
    </row>
    <row r="38" spans="1:27" ht="22.5" customHeight="1">
      <c r="A38" s="50" t="s">
        <v>60</v>
      </c>
      <c r="B38" s="29"/>
      <c r="C38" s="6">
        <v>87320101</v>
      </c>
      <c r="D38" s="6"/>
      <c r="E38" s="7">
        <v>76911000</v>
      </c>
      <c r="F38" s="8">
        <v>85611000</v>
      </c>
      <c r="G38" s="8">
        <v>976309</v>
      </c>
      <c r="H38" s="8"/>
      <c r="I38" s="8">
        <v>4440219</v>
      </c>
      <c r="J38" s="8">
        <v>5416528</v>
      </c>
      <c r="K38" s="8">
        <v>2268650</v>
      </c>
      <c r="L38" s="8">
        <v>3223873</v>
      </c>
      <c r="M38" s="8">
        <v>3718164</v>
      </c>
      <c r="N38" s="8">
        <v>9210687</v>
      </c>
      <c r="O38" s="8">
        <v>1712351</v>
      </c>
      <c r="P38" s="8">
        <v>3012624</v>
      </c>
      <c r="Q38" s="8">
        <v>7443741</v>
      </c>
      <c r="R38" s="8">
        <v>12168716</v>
      </c>
      <c r="S38" s="8">
        <v>4077626</v>
      </c>
      <c r="T38" s="8"/>
      <c r="U38" s="8"/>
      <c r="V38" s="8">
        <v>4077626</v>
      </c>
      <c r="W38" s="8">
        <v>30873557</v>
      </c>
      <c r="X38" s="8">
        <v>85611000</v>
      </c>
      <c r="Y38" s="8">
        <v>-54737443</v>
      </c>
      <c r="Z38" s="2">
        <v>-63.94</v>
      </c>
      <c r="AA38" s="6">
        <v>85611000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54685602</v>
      </c>
      <c r="D41" s="56">
        <f>SUM(D37:D40)</f>
        <v>0</v>
      </c>
      <c r="E41" s="57">
        <f t="shared" si="3"/>
        <v>83428333</v>
      </c>
      <c r="F41" s="58">
        <f t="shared" si="3"/>
        <v>92151074</v>
      </c>
      <c r="G41" s="58">
        <f t="shared" si="3"/>
        <v>41455399</v>
      </c>
      <c r="H41" s="58">
        <f t="shared" si="3"/>
        <v>3029547</v>
      </c>
      <c r="I41" s="58">
        <f t="shared" si="3"/>
        <v>-2648291</v>
      </c>
      <c r="J41" s="58">
        <f t="shared" si="3"/>
        <v>41836655</v>
      </c>
      <c r="K41" s="58">
        <f t="shared" si="3"/>
        <v>27954073</v>
      </c>
      <c r="L41" s="58">
        <f t="shared" si="3"/>
        <v>7480024</v>
      </c>
      <c r="M41" s="58">
        <f t="shared" si="3"/>
        <v>31942042</v>
      </c>
      <c r="N41" s="58">
        <f t="shared" si="3"/>
        <v>67376139</v>
      </c>
      <c r="O41" s="58">
        <f t="shared" si="3"/>
        <v>10288762</v>
      </c>
      <c r="P41" s="58">
        <f t="shared" si="3"/>
        <v>490241487</v>
      </c>
      <c r="Q41" s="58">
        <f t="shared" si="3"/>
        <v>-498417170</v>
      </c>
      <c r="R41" s="58">
        <f t="shared" si="3"/>
        <v>2113079</v>
      </c>
      <c r="S41" s="58">
        <f t="shared" si="3"/>
        <v>5565945</v>
      </c>
      <c r="T41" s="58">
        <f t="shared" si="3"/>
        <v>-52428229</v>
      </c>
      <c r="U41" s="58">
        <f t="shared" si="3"/>
        <v>0</v>
      </c>
      <c r="V41" s="58">
        <f t="shared" si="3"/>
        <v>-46862284</v>
      </c>
      <c r="W41" s="58">
        <f t="shared" si="3"/>
        <v>64463589</v>
      </c>
      <c r="X41" s="58">
        <f t="shared" si="3"/>
        <v>92151074</v>
      </c>
      <c r="Y41" s="58">
        <f t="shared" si="3"/>
        <v>-27687485</v>
      </c>
      <c r="Z41" s="59">
        <f>+IF(X41&lt;&gt;0,+(Y41/X41)*100,0)</f>
        <v>-30.045753997397796</v>
      </c>
      <c r="AA41" s="56">
        <f>SUM(AA37:AA40)</f>
        <v>92151074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54685602</v>
      </c>
      <c r="D43" s="64">
        <f>+D41-D42</f>
        <v>0</v>
      </c>
      <c r="E43" s="65">
        <f t="shared" si="4"/>
        <v>83428333</v>
      </c>
      <c r="F43" s="66">
        <f t="shared" si="4"/>
        <v>92151074</v>
      </c>
      <c r="G43" s="66">
        <f t="shared" si="4"/>
        <v>41455399</v>
      </c>
      <c r="H43" s="66">
        <f t="shared" si="4"/>
        <v>3029547</v>
      </c>
      <c r="I43" s="66">
        <f t="shared" si="4"/>
        <v>-2648291</v>
      </c>
      <c r="J43" s="66">
        <f t="shared" si="4"/>
        <v>41836655</v>
      </c>
      <c r="K43" s="66">
        <f t="shared" si="4"/>
        <v>27954073</v>
      </c>
      <c r="L43" s="66">
        <f t="shared" si="4"/>
        <v>7480024</v>
      </c>
      <c r="M43" s="66">
        <f t="shared" si="4"/>
        <v>31942042</v>
      </c>
      <c r="N43" s="66">
        <f t="shared" si="4"/>
        <v>67376139</v>
      </c>
      <c r="O43" s="66">
        <f t="shared" si="4"/>
        <v>10288762</v>
      </c>
      <c r="P43" s="66">
        <f t="shared" si="4"/>
        <v>490241487</v>
      </c>
      <c r="Q43" s="66">
        <f t="shared" si="4"/>
        <v>-498417170</v>
      </c>
      <c r="R43" s="66">
        <f t="shared" si="4"/>
        <v>2113079</v>
      </c>
      <c r="S43" s="66">
        <f t="shared" si="4"/>
        <v>5565945</v>
      </c>
      <c r="T43" s="66">
        <f t="shared" si="4"/>
        <v>-52428229</v>
      </c>
      <c r="U43" s="66">
        <f t="shared" si="4"/>
        <v>0</v>
      </c>
      <c r="V43" s="66">
        <f t="shared" si="4"/>
        <v>-46862284</v>
      </c>
      <c r="W43" s="66">
        <f t="shared" si="4"/>
        <v>64463589</v>
      </c>
      <c r="X43" s="66">
        <f t="shared" si="4"/>
        <v>92151074</v>
      </c>
      <c r="Y43" s="66">
        <f t="shared" si="4"/>
        <v>-27687485</v>
      </c>
      <c r="Z43" s="67">
        <f>+IF(X43&lt;&gt;0,+(Y43/X43)*100,0)</f>
        <v>-30.045753997397796</v>
      </c>
      <c r="AA43" s="64">
        <f>+AA41-AA42</f>
        <v>92151074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54685602</v>
      </c>
      <c r="D45" s="56">
        <f>SUM(D43:D44)</f>
        <v>0</v>
      </c>
      <c r="E45" s="57">
        <f t="shared" si="5"/>
        <v>83428333</v>
      </c>
      <c r="F45" s="58">
        <f t="shared" si="5"/>
        <v>92151074</v>
      </c>
      <c r="G45" s="58">
        <f t="shared" si="5"/>
        <v>41455399</v>
      </c>
      <c r="H45" s="58">
        <f t="shared" si="5"/>
        <v>3029547</v>
      </c>
      <c r="I45" s="58">
        <f t="shared" si="5"/>
        <v>-2648291</v>
      </c>
      <c r="J45" s="58">
        <f t="shared" si="5"/>
        <v>41836655</v>
      </c>
      <c r="K45" s="58">
        <f t="shared" si="5"/>
        <v>27954073</v>
      </c>
      <c r="L45" s="58">
        <f t="shared" si="5"/>
        <v>7480024</v>
      </c>
      <c r="M45" s="58">
        <f t="shared" si="5"/>
        <v>31942042</v>
      </c>
      <c r="N45" s="58">
        <f t="shared" si="5"/>
        <v>67376139</v>
      </c>
      <c r="O45" s="58">
        <f t="shared" si="5"/>
        <v>10288762</v>
      </c>
      <c r="P45" s="58">
        <f t="shared" si="5"/>
        <v>490241487</v>
      </c>
      <c r="Q45" s="58">
        <f t="shared" si="5"/>
        <v>-498417170</v>
      </c>
      <c r="R45" s="58">
        <f t="shared" si="5"/>
        <v>2113079</v>
      </c>
      <c r="S45" s="58">
        <f t="shared" si="5"/>
        <v>5565945</v>
      </c>
      <c r="T45" s="58">
        <f t="shared" si="5"/>
        <v>-52428229</v>
      </c>
      <c r="U45" s="58">
        <f t="shared" si="5"/>
        <v>0</v>
      </c>
      <c r="V45" s="58">
        <f t="shared" si="5"/>
        <v>-46862284</v>
      </c>
      <c r="W45" s="58">
        <f t="shared" si="5"/>
        <v>64463589</v>
      </c>
      <c r="X45" s="58">
        <f t="shared" si="5"/>
        <v>92151074</v>
      </c>
      <c r="Y45" s="58">
        <f t="shared" si="5"/>
        <v>-27687485</v>
      </c>
      <c r="Z45" s="59">
        <f>+IF(X45&lt;&gt;0,+(Y45/X45)*100,0)</f>
        <v>-30.045753997397796</v>
      </c>
      <c r="AA45" s="56">
        <f>SUM(AA43:AA44)</f>
        <v>92151074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54685602</v>
      </c>
      <c r="D47" s="71">
        <f>SUM(D45:D46)</f>
        <v>0</v>
      </c>
      <c r="E47" s="72">
        <f t="shared" si="6"/>
        <v>83428333</v>
      </c>
      <c r="F47" s="73">
        <f t="shared" si="6"/>
        <v>92151074</v>
      </c>
      <c r="G47" s="73">
        <f t="shared" si="6"/>
        <v>41455399</v>
      </c>
      <c r="H47" s="74">
        <f t="shared" si="6"/>
        <v>3029547</v>
      </c>
      <c r="I47" s="74">
        <f t="shared" si="6"/>
        <v>-2648291</v>
      </c>
      <c r="J47" s="74">
        <f t="shared" si="6"/>
        <v>41836655</v>
      </c>
      <c r="K47" s="74">
        <f t="shared" si="6"/>
        <v>27954073</v>
      </c>
      <c r="L47" s="74">
        <f t="shared" si="6"/>
        <v>7480024</v>
      </c>
      <c r="M47" s="73">
        <f t="shared" si="6"/>
        <v>31942042</v>
      </c>
      <c r="N47" s="73">
        <f t="shared" si="6"/>
        <v>67376139</v>
      </c>
      <c r="O47" s="74">
        <f t="shared" si="6"/>
        <v>10288762</v>
      </c>
      <c r="P47" s="74">
        <f t="shared" si="6"/>
        <v>490241487</v>
      </c>
      <c r="Q47" s="74">
        <f t="shared" si="6"/>
        <v>-498417170</v>
      </c>
      <c r="R47" s="74">
        <f t="shared" si="6"/>
        <v>2113079</v>
      </c>
      <c r="S47" s="74">
        <f t="shared" si="6"/>
        <v>5565945</v>
      </c>
      <c r="T47" s="73">
        <f t="shared" si="6"/>
        <v>-52428229</v>
      </c>
      <c r="U47" s="73">
        <f t="shared" si="6"/>
        <v>0</v>
      </c>
      <c r="V47" s="74">
        <f t="shared" si="6"/>
        <v>-46862284</v>
      </c>
      <c r="W47" s="74">
        <f t="shared" si="6"/>
        <v>64463589</v>
      </c>
      <c r="X47" s="74">
        <f t="shared" si="6"/>
        <v>92151074</v>
      </c>
      <c r="Y47" s="74">
        <f t="shared" si="6"/>
        <v>-27687485</v>
      </c>
      <c r="Z47" s="75">
        <f>+IF(X47&lt;&gt;0,+(Y47/X47)*100,0)</f>
        <v>-30.045753997397796</v>
      </c>
      <c r="AA47" s="76">
        <f>SUM(AA45:AA46)</f>
        <v>92151074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68002459</v>
      </c>
      <c r="D5" s="6"/>
      <c r="E5" s="7">
        <v>80769886</v>
      </c>
      <c r="F5" s="8">
        <v>78819886</v>
      </c>
      <c r="G5" s="8">
        <v>6547560</v>
      </c>
      <c r="H5" s="8">
        <v>6578043</v>
      </c>
      <c r="I5" s="8">
        <v>6578384</v>
      </c>
      <c r="J5" s="8">
        <v>19703987</v>
      </c>
      <c r="K5" s="8">
        <v>6609788</v>
      </c>
      <c r="L5" s="8">
        <v>6588749</v>
      </c>
      <c r="M5" s="8">
        <v>6565740</v>
      </c>
      <c r="N5" s="8">
        <v>19764277</v>
      </c>
      <c r="O5" s="8">
        <v>6561138</v>
      </c>
      <c r="P5" s="8">
        <v>6648964</v>
      </c>
      <c r="Q5" s="8">
        <v>6557363</v>
      </c>
      <c r="R5" s="8">
        <v>19767465</v>
      </c>
      <c r="S5" s="8">
        <v>6565252</v>
      </c>
      <c r="T5" s="8">
        <v>6562260</v>
      </c>
      <c r="U5" s="8"/>
      <c r="V5" s="8">
        <v>13127512</v>
      </c>
      <c r="W5" s="8">
        <v>72363241</v>
      </c>
      <c r="X5" s="8">
        <v>78819886</v>
      </c>
      <c r="Y5" s="8">
        <v>-6456645</v>
      </c>
      <c r="Z5" s="2">
        <v>-8.19</v>
      </c>
      <c r="AA5" s="6">
        <v>78819886</v>
      </c>
    </row>
    <row r="6" spans="1:27" ht="12.75">
      <c r="A6" s="23" t="s">
        <v>32</v>
      </c>
      <c r="B6" s="24"/>
      <c r="C6" s="6">
        <v>235659577</v>
      </c>
      <c r="D6" s="6"/>
      <c r="E6" s="7">
        <v>284428521</v>
      </c>
      <c r="F6" s="8">
        <v>276968521</v>
      </c>
      <c r="G6" s="8">
        <v>23536229</v>
      </c>
      <c r="H6" s="8">
        <v>22034616</v>
      </c>
      <c r="I6" s="8">
        <v>19671292</v>
      </c>
      <c r="J6" s="8">
        <v>65242137</v>
      </c>
      <c r="K6" s="8">
        <v>20653649</v>
      </c>
      <c r="L6" s="8">
        <v>18244524</v>
      </c>
      <c r="M6" s="8">
        <v>21550490</v>
      </c>
      <c r="N6" s="8">
        <v>60448663</v>
      </c>
      <c r="O6" s="8">
        <v>19330534</v>
      </c>
      <c r="P6" s="8">
        <v>17706462</v>
      </c>
      <c r="Q6" s="8">
        <v>20584696</v>
      </c>
      <c r="R6" s="8">
        <v>57621692</v>
      </c>
      <c r="S6" s="8">
        <v>27901607</v>
      </c>
      <c r="T6" s="8">
        <v>10721165</v>
      </c>
      <c r="U6" s="8"/>
      <c r="V6" s="8">
        <v>38622772</v>
      </c>
      <c r="W6" s="8">
        <v>221935264</v>
      </c>
      <c r="X6" s="8">
        <v>276968521</v>
      </c>
      <c r="Y6" s="8">
        <v>-55033257</v>
      </c>
      <c r="Z6" s="2">
        <v>-19.87</v>
      </c>
      <c r="AA6" s="6">
        <v>276968521</v>
      </c>
    </row>
    <row r="7" spans="1:27" ht="12.75">
      <c r="A7" s="25" t="s">
        <v>33</v>
      </c>
      <c r="B7" s="24"/>
      <c r="C7" s="6">
        <v>74917842</v>
      </c>
      <c r="D7" s="6"/>
      <c r="E7" s="7">
        <v>80945709</v>
      </c>
      <c r="F7" s="8">
        <v>110045709</v>
      </c>
      <c r="G7" s="8">
        <v>12841078</v>
      </c>
      <c r="H7" s="8">
        <v>13689620</v>
      </c>
      <c r="I7" s="8">
        <v>10152294</v>
      </c>
      <c r="J7" s="8">
        <v>36682992</v>
      </c>
      <c r="K7" s="8">
        <v>8661915</v>
      </c>
      <c r="L7" s="8">
        <v>11162517</v>
      </c>
      <c r="M7" s="8">
        <v>10155290</v>
      </c>
      <c r="N7" s="8">
        <v>29979722</v>
      </c>
      <c r="O7" s="8">
        <v>8109550</v>
      </c>
      <c r="P7" s="8">
        <v>7182802</v>
      </c>
      <c r="Q7" s="8">
        <v>5719163</v>
      </c>
      <c r="R7" s="8">
        <v>21011515</v>
      </c>
      <c r="S7" s="8">
        <v>15568307</v>
      </c>
      <c r="T7" s="8">
        <v>11936980</v>
      </c>
      <c r="U7" s="8"/>
      <c r="V7" s="8">
        <v>27505287</v>
      </c>
      <c r="W7" s="8">
        <v>115179516</v>
      </c>
      <c r="X7" s="8">
        <v>110045709</v>
      </c>
      <c r="Y7" s="8">
        <v>5133807</v>
      </c>
      <c r="Z7" s="2">
        <v>4.67</v>
      </c>
      <c r="AA7" s="6">
        <v>110045709</v>
      </c>
    </row>
    <row r="8" spans="1:27" ht="12.75">
      <c r="A8" s="25" t="s">
        <v>34</v>
      </c>
      <c r="B8" s="24"/>
      <c r="C8" s="6">
        <v>16852217</v>
      </c>
      <c r="D8" s="6"/>
      <c r="E8" s="7">
        <v>27588611</v>
      </c>
      <c r="F8" s="8">
        <v>21737266</v>
      </c>
      <c r="G8" s="8">
        <v>1770756</v>
      </c>
      <c r="H8" s="8">
        <v>1115868</v>
      </c>
      <c r="I8" s="8">
        <v>1480517</v>
      </c>
      <c r="J8" s="8">
        <v>4367141</v>
      </c>
      <c r="K8" s="8">
        <v>1493352</v>
      </c>
      <c r="L8" s="8">
        <v>1515675</v>
      </c>
      <c r="M8" s="8">
        <v>1435307</v>
      </c>
      <c r="N8" s="8">
        <v>4444334</v>
      </c>
      <c r="O8" s="8">
        <v>1593001</v>
      </c>
      <c r="P8" s="8">
        <v>1438580</v>
      </c>
      <c r="Q8" s="8">
        <v>1452553</v>
      </c>
      <c r="R8" s="8">
        <v>4484134</v>
      </c>
      <c r="S8" s="8">
        <v>1428522</v>
      </c>
      <c r="T8" s="8">
        <v>1427011</v>
      </c>
      <c r="U8" s="8"/>
      <c r="V8" s="8">
        <v>2855533</v>
      </c>
      <c r="W8" s="8">
        <v>16151142</v>
      </c>
      <c r="X8" s="8">
        <v>21737266</v>
      </c>
      <c r="Y8" s="8">
        <v>-5586124</v>
      </c>
      <c r="Z8" s="2">
        <v>-25.7</v>
      </c>
      <c r="AA8" s="6">
        <v>21737266</v>
      </c>
    </row>
    <row r="9" spans="1:27" ht="12.75">
      <c r="A9" s="25" t="s">
        <v>35</v>
      </c>
      <c r="B9" s="24"/>
      <c r="C9" s="6">
        <v>15115562</v>
      </c>
      <c r="D9" s="6"/>
      <c r="E9" s="7">
        <v>16950313</v>
      </c>
      <c r="F9" s="8">
        <v>20150313</v>
      </c>
      <c r="G9" s="8">
        <v>1365255</v>
      </c>
      <c r="H9" s="8">
        <v>1367630</v>
      </c>
      <c r="I9" s="8">
        <v>1443279</v>
      </c>
      <c r="J9" s="8">
        <v>4176164</v>
      </c>
      <c r="K9" s="8">
        <v>1420238</v>
      </c>
      <c r="L9" s="8">
        <v>1420786</v>
      </c>
      <c r="M9" s="8">
        <v>1421998</v>
      </c>
      <c r="N9" s="8">
        <v>4263022</v>
      </c>
      <c r="O9" s="8">
        <v>1421863</v>
      </c>
      <c r="P9" s="8">
        <v>1364710</v>
      </c>
      <c r="Q9" s="8">
        <v>1388833</v>
      </c>
      <c r="R9" s="8">
        <v>4175406</v>
      </c>
      <c r="S9" s="8">
        <v>1391682</v>
      </c>
      <c r="T9" s="8">
        <v>1389308</v>
      </c>
      <c r="U9" s="8"/>
      <c r="V9" s="8">
        <v>2780990</v>
      </c>
      <c r="W9" s="8">
        <v>15395582</v>
      </c>
      <c r="X9" s="8">
        <v>20150313</v>
      </c>
      <c r="Y9" s="8">
        <v>-4754731</v>
      </c>
      <c r="Z9" s="2">
        <v>-23.6</v>
      </c>
      <c r="AA9" s="6">
        <v>20150313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26371476</v>
      </c>
      <c r="D11" s="6"/>
      <c r="E11" s="7">
        <v>1691954</v>
      </c>
      <c r="F11" s="8">
        <v>1691954</v>
      </c>
      <c r="G11" s="8">
        <v>44970</v>
      </c>
      <c r="H11" s="8">
        <v>316531</v>
      </c>
      <c r="I11" s="8">
        <v>98628</v>
      </c>
      <c r="J11" s="8">
        <v>460129</v>
      </c>
      <c r="K11" s="8">
        <v>413112</v>
      </c>
      <c r="L11" s="8">
        <v>111873</v>
      </c>
      <c r="M11" s="8">
        <v>96337</v>
      </c>
      <c r="N11" s="8">
        <v>621322</v>
      </c>
      <c r="O11" s="8">
        <v>114240</v>
      </c>
      <c r="P11" s="8">
        <v>121338</v>
      </c>
      <c r="Q11" s="8">
        <v>110496</v>
      </c>
      <c r="R11" s="8">
        <v>346074</v>
      </c>
      <c r="S11" s="8">
        <v>97889</v>
      </c>
      <c r="T11" s="8">
        <v>107980</v>
      </c>
      <c r="U11" s="8"/>
      <c r="V11" s="8">
        <v>205869</v>
      </c>
      <c r="W11" s="8">
        <v>1633394</v>
      </c>
      <c r="X11" s="8">
        <v>1691954</v>
      </c>
      <c r="Y11" s="8">
        <v>-58560</v>
      </c>
      <c r="Z11" s="2">
        <v>-3.46</v>
      </c>
      <c r="AA11" s="6">
        <v>1691954</v>
      </c>
    </row>
    <row r="12" spans="1:27" ht="12.75">
      <c r="A12" s="25" t="s">
        <v>37</v>
      </c>
      <c r="B12" s="29"/>
      <c r="C12" s="6">
        <v>13175492</v>
      </c>
      <c r="D12" s="6"/>
      <c r="E12" s="7">
        <v>31265525</v>
      </c>
      <c r="F12" s="8">
        <v>6265525</v>
      </c>
      <c r="G12" s="8"/>
      <c r="H12" s="8">
        <v>150720</v>
      </c>
      <c r="I12" s="8">
        <v>1740704</v>
      </c>
      <c r="J12" s="8">
        <v>1891424</v>
      </c>
      <c r="K12" s="8">
        <v>471440</v>
      </c>
      <c r="L12" s="8">
        <v>381617</v>
      </c>
      <c r="M12" s="8">
        <v>113640</v>
      </c>
      <c r="N12" s="8">
        <v>966697</v>
      </c>
      <c r="O12" s="8">
        <v>356279</v>
      </c>
      <c r="P12" s="8">
        <v>441516</v>
      </c>
      <c r="Q12" s="8"/>
      <c r="R12" s="8">
        <v>797795</v>
      </c>
      <c r="S12" s="8">
        <v>1157165</v>
      </c>
      <c r="T12" s="8">
        <v>806178</v>
      </c>
      <c r="U12" s="8"/>
      <c r="V12" s="8">
        <v>1963343</v>
      </c>
      <c r="W12" s="8">
        <v>5619259</v>
      </c>
      <c r="X12" s="8">
        <v>6265525</v>
      </c>
      <c r="Y12" s="8">
        <v>-646266</v>
      </c>
      <c r="Z12" s="2">
        <v>-10.31</v>
      </c>
      <c r="AA12" s="6">
        <v>6265525</v>
      </c>
    </row>
    <row r="13" spans="1:27" ht="12.75">
      <c r="A13" s="23" t="s">
        <v>38</v>
      </c>
      <c r="B13" s="29"/>
      <c r="C13" s="6">
        <v>36340845</v>
      </c>
      <c r="D13" s="6"/>
      <c r="E13" s="7">
        <v>19131424</v>
      </c>
      <c r="F13" s="8">
        <v>41131424</v>
      </c>
      <c r="G13" s="8">
        <v>3036676</v>
      </c>
      <c r="H13" s="8">
        <v>3432212</v>
      </c>
      <c r="I13" s="8">
        <v>3630887</v>
      </c>
      <c r="J13" s="8">
        <v>10099775</v>
      </c>
      <c r="K13" s="8">
        <v>3520242</v>
      </c>
      <c r="L13" s="8">
        <v>3645146</v>
      </c>
      <c r="M13" s="8">
        <v>3742726</v>
      </c>
      <c r="N13" s="8">
        <v>10908114</v>
      </c>
      <c r="O13" s="8">
        <v>3766265</v>
      </c>
      <c r="P13" s="8">
        <v>3920919</v>
      </c>
      <c r="Q13" s="8">
        <v>3925859</v>
      </c>
      <c r="R13" s="8">
        <v>11613043</v>
      </c>
      <c r="S13" s="8">
        <v>4101953</v>
      </c>
      <c r="T13" s="8">
        <v>4205210</v>
      </c>
      <c r="U13" s="8"/>
      <c r="V13" s="8">
        <v>8307163</v>
      </c>
      <c r="W13" s="8">
        <v>40928095</v>
      </c>
      <c r="X13" s="8">
        <v>41131424</v>
      </c>
      <c r="Y13" s="8">
        <v>-203329</v>
      </c>
      <c r="Z13" s="2">
        <v>-0.49</v>
      </c>
      <c r="AA13" s="6">
        <v>41131424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566581</v>
      </c>
      <c r="D15" s="6"/>
      <c r="E15" s="7">
        <v>6793648</v>
      </c>
      <c r="F15" s="8">
        <v>6793648</v>
      </c>
      <c r="G15" s="8">
        <v>4981</v>
      </c>
      <c r="H15" s="8">
        <v>428</v>
      </c>
      <c r="I15" s="8">
        <v>548</v>
      </c>
      <c r="J15" s="8">
        <v>5957</v>
      </c>
      <c r="K15" s="8">
        <v>272</v>
      </c>
      <c r="L15" s="8">
        <v>60974</v>
      </c>
      <c r="M15" s="8">
        <v>26721</v>
      </c>
      <c r="N15" s="8">
        <v>87967</v>
      </c>
      <c r="O15" s="8">
        <v>1531</v>
      </c>
      <c r="P15" s="8">
        <v>2187</v>
      </c>
      <c r="Q15" s="8">
        <v>-7672</v>
      </c>
      <c r="R15" s="8">
        <v>-3954</v>
      </c>
      <c r="S15" s="8">
        <v>102</v>
      </c>
      <c r="T15" s="8">
        <v>102</v>
      </c>
      <c r="U15" s="8"/>
      <c r="V15" s="8">
        <v>204</v>
      </c>
      <c r="W15" s="8">
        <v>90174</v>
      </c>
      <c r="X15" s="8">
        <v>6793648</v>
      </c>
      <c r="Y15" s="8">
        <v>-6703474</v>
      </c>
      <c r="Z15" s="2">
        <v>-98.67</v>
      </c>
      <c r="AA15" s="6">
        <v>6793648</v>
      </c>
    </row>
    <row r="16" spans="1:27" ht="12.75">
      <c r="A16" s="23" t="s">
        <v>41</v>
      </c>
      <c r="B16" s="29"/>
      <c r="C16" s="6">
        <v>8743072</v>
      </c>
      <c r="D16" s="6"/>
      <c r="E16" s="7">
        <v>10334481</v>
      </c>
      <c r="F16" s="8">
        <v>1636966</v>
      </c>
      <c r="G16" s="8"/>
      <c r="H16" s="8">
        <v>881009</v>
      </c>
      <c r="I16" s="8">
        <v>790739</v>
      </c>
      <c r="J16" s="8">
        <v>1671748</v>
      </c>
      <c r="K16" s="8">
        <v>854683</v>
      </c>
      <c r="L16" s="8">
        <v>929216</v>
      </c>
      <c r="M16" s="8">
        <v>918676</v>
      </c>
      <c r="N16" s="8">
        <v>2702575</v>
      </c>
      <c r="O16" s="8">
        <v>613205</v>
      </c>
      <c r="P16" s="8">
        <v>913072</v>
      </c>
      <c r="Q16" s="8">
        <v>610094</v>
      </c>
      <c r="R16" s="8">
        <v>2136371</v>
      </c>
      <c r="S16" s="8">
        <v>823886</v>
      </c>
      <c r="T16" s="8"/>
      <c r="U16" s="8"/>
      <c r="V16" s="8">
        <v>823886</v>
      </c>
      <c r="W16" s="8">
        <v>7334580</v>
      </c>
      <c r="X16" s="8">
        <v>1636966</v>
      </c>
      <c r="Y16" s="8">
        <v>5697614</v>
      </c>
      <c r="Z16" s="2">
        <v>348.06</v>
      </c>
      <c r="AA16" s="6">
        <v>1636966</v>
      </c>
    </row>
    <row r="17" spans="1:27" ht="12.75">
      <c r="A17" s="23" t="s">
        <v>42</v>
      </c>
      <c r="B17" s="29"/>
      <c r="C17" s="6"/>
      <c r="D17" s="6"/>
      <c r="E17" s="7"/>
      <c r="F17" s="8">
        <v>8697515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8697515</v>
      </c>
      <c r="Y17" s="8">
        <v>-8697515</v>
      </c>
      <c r="Z17" s="2">
        <v>-100</v>
      </c>
      <c r="AA17" s="6">
        <v>8697515</v>
      </c>
    </row>
    <row r="18" spans="1:27" ht="12.75">
      <c r="A18" s="23" t="s">
        <v>43</v>
      </c>
      <c r="B18" s="29"/>
      <c r="C18" s="6">
        <v>400680536</v>
      </c>
      <c r="D18" s="6"/>
      <c r="E18" s="7">
        <v>452100000</v>
      </c>
      <c r="F18" s="8">
        <v>449600000</v>
      </c>
      <c r="G18" s="8">
        <v>181890000</v>
      </c>
      <c r="H18" s="8"/>
      <c r="I18" s="8"/>
      <c r="J18" s="8">
        <v>181890000</v>
      </c>
      <c r="K18" s="8">
        <v>62566000</v>
      </c>
      <c r="L18" s="8"/>
      <c r="M18" s="8">
        <v>50329000</v>
      </c>
      <c r="N18" s="8">
        <v>112895000</v>
      </c>
      <c r="O18" s="8">
        <v>32617000</v>
      </c>
      <c r="P18" s="8"/>
      <c r="Q18" s="8">
        <v>109134000</v>
      </c>
      <c r="R18" s="8">
        <v>141751000</v>
      </c>
      <c r="S18" s="8"/>
      <c r="T18" s="8"/>
      <c r="U18" s="8"/>
      <c r="V18" s="8"/>
      <c r="W18" s="8">
        <v>436536000</v>
      </c>
      <c r="X18" s="8">
        <v>449600000</v>
      </c>
      <c r="Y18" s="8">
        <v>-13064000</v>
      </c>
      <c r="Z18" s="2">
        <v>-2.91</v>
      </c>
      <c r="AA18" s="6">
        <v>449600000</v>
      </c>
    </row>
    <row r="19" spans="1:27" ht="12.75">
      <c r="A19" s="23" t="s">
        <v>44</v>
      </c>
      <c r="B19" s="29"/>
      <c r="C19" s="6">
        <v>3885416</v>
      </c>
      <c r="D19" s="6"/>
      <c r="E19" s="7">
        <v>3689273</v>
      </c>
      <c r="F19" s="26">
        <v>3689273</v>
      </c>
      <c r="G19" s="26">
        <v>228332</v>
      </c>
      <c r="H19" s="26">
        <v>226770</v>
      </c>
      <c r="I19" s="26">
        <v>1110917</v>
      </c>
      <c r="J19" s="26">
        <v>1566019</v>
      </c>
      <c r="K19" s="26">
        <v>230144</v>
      </c>
      <c r="L19" s="26">
        <v>225077</v>
      </c>
      <c r="M19" s="26">
        <v>96124</v>
      </c>
      <c r="N19" s="26">
        <v>551345</v>
      </c>
      <c r="O19" s="26">
        <v>315896</v>
      </c>
      <c r="P19" s="26">
        <v>188148</v>
      </c>
      <c r="Q19" s="26">
        <v>253421</v>
      </c>
      <c r="R19" s="26">
        <v>757465</v>
      </c>
      <c r="S19" s="26">
        <v>36905</v>
      </c>
      <c r="T19" s="26">
        <v>23296</v>
      </c>
      <c r="U19" s="26"/>
      <c r="V19" s="26">
        <v>60201</v>
      </c>
      <c r="W19" s="26">
        <v>2935030</v>
      </c>
      <c r="X19" s="26">
        <v>3689273</v>
      </c>
      <c r="Y19" s="26">
        <v>-754243</v>
      </c>
      <c r="Z19" s="27">
        <v>-20.44</v>
      </c>
      <c r="AA19" s="28">
        <v>3689273</v>
      </c>
    </row>
    <row r="20" spans="1:27" ht="12.75">
      <c r="A20" s="23" t="s">
        <v>45</v>
      </c>
      <c r="B20" s="29"/>
      <c r="C20" s="6">
        <v>13827618</v>
      </c>
      <c r="D20" s="6"/>
      <c r="E20" s="7">
        <v>25317139</v>
      </c>
      <c r="F20" s="8">
        <v>25317139</v>
      </c>
      <c r="G20" s="8">
        <v>475760</v>
      </c>
      <c r="H20" s="8">
        <v>298771</v>
      </c>
      <c r="I20" s="30">
        <v>9378</v>
      </c>
      <c r="J20" s="8">
        <v>783909</v>
      </c>
      <c r="K20" s="8">
        <v>297000</v>
      </c>
      <c r="L20" s="8">
        <v>143660</v>
      </c>
      <c r="M20" s="8">
        <v>354940</v>
      </c>
      <c r="N20" s="8">
        <v>795600</v>
      </c>
      <c r="O20" s="8"/>
      <c r="P20" s="30"/>
      <c r="Q20" s="8"/>
      <c r="R20" s="8"/>
      <c r="S20" s="8">
        <v>710710</v>
      </c>
      <c r="T20" s="8"/>
      <c r="U20" s="8"/>
      <c r="V20" s="8">
        <v>710710</v>
      </c>
      <c r="W20" s="30">
        <v>2290219</v>
      </c>
      <c r="X20" s="8">
        <v>25317139</v>
      </c>
      <c r="Y20" s="8">
        <v>-23026920</v>
      </c>
      <c r="Z20" s="2">
        <v>-90.95</v>
      </c>
      <c r="AA20" s="6">
        <v>25317139</v>
      </c>
    </row>
    <row r="21" spans="1:27" ht="24.75" customHeight="1">
      <c r="A21" s="31" t="s">
        <v>46</v>
      </c>
      <c r="B21" s="32"/>
      <c r="C21" s="33">
        <f aca="true" t="shared" si="0" ref="C21:Y21">SUM(C5:C20)</f>
        <v>914138693</v>
      </c>
      <c r="D21" s="33">
        <f t="shared" si="0"/>
        <v>0</v>
      </c>
      <c r="E21" s="34">
        <f t="shared" si="0"/>
        <v>1041006484</v>
      </c>
      <c r="F21" s="35">
        <f t="shared" si="0"/>
        <v>1052545139</v>
      </c>
      <c r="G21" s="35">
        <f t="shared" si="0"/>
        <v>231741597</v>
      </c>
      <c r="H21" s="35">
        <f t="shared" si="0"/>
        <v>50092218</v>
      </c>
      <c r="I21" s="35">
        <f t="shared" si="0"/>
        <v>46707567</v>
      </c>
      <c r="J21" s="35">
        <f t="shared" si="0"/>
        <v>328541382</v>
      </c>
      <c r="K21" s="35">
        <f t="shared" si="0"/>
        <v>107191835</v>
      </c>
      <c r="L21" s="35">
        <f t="shared" si="0"/>
        <v>44429814</v>
      </c>
      <c r="M21" s="35">
        <f t="shared" si="0"/>
        <v>96806989</v>
      </c>
      <c r="N21" s="35">
        <f t="shared" si="0"/>
        <v>248428638</v>
      </c>
      <c r="O21" s="35">
        <f t="shared" si="0"/>
        <v>74800502</v>
      </c>
      <c r="P21" s="35">
        <f t="shared" si="0"/>
        <v>39928698</v>
      </c>
      <c r="Q21" s="35">
        <f t="shared" si="0"/>
        <v>149728806</v>
      </c>
      <c r="R21" s="35">
        <f t="shared" si="0"/>
        <v>264458006</v>
      </c>
      <c r="S21" s="35">
        <f t="shared" si="0"/>
        <v>59783980</v>
      </c>
      <c r="T21" s="35">
        <f t="shared" si="0"/>
        <v>37179490</v>
      </c>
      <c r="U21" s="35">
        <f t="shared" si="0"/>
        <v>0</v>
      </c>
      <c r="V21" s="35">
        <f t="shared" si="0"/>
        <v>96963470</v>
      </c>
      <c r="W21" s="35">
        <f t="shared" si="0"/>
        <v>938391496</v>
      </c>
      <c r="X21" s="35">
        <f t="shared" si="0"/>
        <v>1052545139</v>
      </c>
      <c r="Y21" s="35">
        <f t="shared" si="0"/>
        <v>-114153643</v>
      </c>
      <c r="Z21" s="36">
        <f>+IF(X21&lt;&gt;0,+(Y21/X21)*100,0)</f>
        <v>-10.845486694134076</v>
      </c>
      <c r="AA21" s="33">
        <f>SUM(AA5:AA20)</f>
        <v>1052545139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302714640</v>
      </c>
      <c r="D24" s="6"/>
      <c r="E24" s="7">
        <v>378961326</v>
      </c>
      <c r="F24" s="8">
        <v>327373588</v>
      </c>
      <c r="G24" s="8">
        <v>23147228</v>
      </c>
      <c r="H24" s="8">
        <v>22809755</v>
      </c>
      <c r="I24" s="8">
        <v>26004668</v>
      </c>
      <c r="J24" s="8">
        <v>71961651</v>
      </c>
      <c r="K24" s="8">
        <v>25272639</v>
      </c>
      <c r="L24" s="8">
        <v>27951533</v>
      </c>
      <c r="M24" s="8">
        <v>27809565</v>
      </c>
      <c r="N24" s="8">
        <v>81033737</v>
      </c>
      <c r="O24" s="8">
        <v>27026670</v>
      </c>
      <c r="P24" s="8">
        <v>25637293</v>
      </c>
      <c r="Q24" s="8">
        <v>26838317</v>
      </c>
      <c r="R24" s="8">
        <v>79502280</v>
      </c>
      <c r="S24" s="8">
        <v>25167810</v>
      </c>
      <c r="T24" s="8">
        <v>26236763</v>
      </c>
      <c r="U24" s="8"/>
      <c r="V24" s="8">
        <v>51404573</v>
      </c>
      <c r="W24" s="8">
        <v>283902241</v>
      </c>
      <c r="X24" s="8">
        <v>327373588</v>
      </c>
      <c r="Y24" s="8">
        <v>-43471347</v>
      </c>
      <c r="Z24" s="2">
        <v>-13.28</v>
      </c>
      <c r="AA24" s="6">
        <v>327373588</v>
      </c>
    </row>
    <row r="25" spans="1:27" ht="12.75">
      <c r="A25" s="25" t="s">
        <v>49</v>
      </c>
      <c r="B25" s="24"/>
      <c r="C25" s="6">
        <v>19063172</v>
      </c>
      <c r="D25" s="6"/>
      <c r="E25" s="7">
        <v>25206281</v>
      </c>
      <c r="F25" s="8">
        <v>25206281</v>
      </c>
      <c r="G25" s="8">
        <v>1535298</v>
      </c>
      <c r="H25" s="8">
        <v>1497587</v>
      </c>
      <c r="I25" s="8">
        <v>1941012</v>
      </c>
      <c r="J25" s="8">
        <v>4973897</v>
      </c>
      <c r="K25" s="8">
        <v>1925355</v>
      </c>
      <c r="L25" s="8">
        <v>1980199</v>
      </c>
      <c r="M25" s="8">
        <v>1919320</v>
      </c>
      <c r="N25" s="8">
        <v>5824874</v>
      </c>
      <c r="O25" s="8">
        <v>2004584</v>
      </c>
      <c r="P25" s="8">
        <v>1975693</v>
      </c>
      <c r="Q25" s="8">
        <v>1975490</v>
      </c>
      <c r="R25" s="8">
        <v>5955767</v>
      </c>
      <c r="S25" s="8">
        <v>1977100</v>
      </c>
      <c r="T25" s="8">
        <v>1986713</v>
      </c>
      <c r="U25" s="8"/>
      <c r="V25" s="8">
        <v>3963813</v>
      </c>
      <c r="W25" s="8">
        <v>20718351</v>
      </c>
      <c r="X25" s="8">
        <v>25206281</v>
      </c>
      <c r="Y25" s="8">
        <v>-4487930</v>
      </c>
      <c r="Z25" s="2">
        <v>-17.8</v>
      </c>
      <c r="AA25" s="6">
        <v>25206281</v>
      </c>
    </row>
    <row r="26" spans="1:27" ht="12.75">
      <c r="A26" s="25" t="s">
        <v>50</v>
      </c>
      <c r="B26" s="24"/>
      <c r="C26" s="6">
        <v>54956140</v>
      </c>
      <c r="D26" s="6"/>
      <c r="E26" s="7">
        <v>7000000</v>
      </c>
      <c r="F26" s="8">
        <v>10000000</v>
      </c>
      <c r="G26" s="8">
        <v>-42747</v>
      </c>
      <c r="H26" s="8"/>
      <c r="I26" s="8">
        <v>-5855</v>
      </c>
      <c r="J26" s="8">
        <v>-48602</v>
      </c>
      <c r="K26" s="8"/>
      <c r="L26" s="8"/>
      <c r="M26" s="8"/>
      <c r="N26" s="8"/>
      <c r="O26" s="8"/>
      <c r="P26" s="8">
        <v>-5920</v>
      </c>
      <c r="Q26" s="8"/>
      <c r="R26" s="8">
        <v>-5920</v>
      </c>
      <c r="S26" s="8"/>
      <c r="T26" s="8"/>
      <c r="U26" s="8"/>
      <c r="V26" s="8"/>
      <c r="W26" s="8">
        <v>-54522</v>
      </c>
      <c r="X26" s="8">
        <v>10000000</v>
      </c>
      <c r="Y26" s="8">
        <v>-10054522</v>
      </c>
      <c r="Z26" s="2">
        <v>-100.55</v>
      </c>
      <c r="AA26" s="6">
        <v>10000000</v>
      </c>
    </row>
    <row r="27" spans="1:27" ht="12.75">
      <c r="A27" s="25" t="s">
        <v>51</v>
      </c>
      <c r="B27" s="24"/>
      <c r="C27" s="6">
        <v>59228983</v>
      </c>
      <c r="D27" s="6"/>
      <c r="E27" s="7">
        <v>78893112</v>
      </c>
      <c r="F27" s="8">
        <v>78893112</v>
      </c>
      <c r="G27" s="8"/>
      <c r="H27" s="8"/>
      <c r="I27" s="8"/>
      <c r="J27" s="8"/>
      <c r="K27" s="8"/>
      <c r="L27" s="8"/>
      <c r="M27" s="8">
        <v>21896</v>
      </c>
      <c r="N27" s="8">
        <v>21896</v>
      </c>
      <c r="O27" s="8">
        <v>-21896</v>
      </c>
      <c r="P27" s="8"/>
      <c r="Q27" s="8"/>
      <c r="R27" s="8">
        <v>-21896</v>
      </c>
      <c r="S27" s="8"/>
      <c r="T27" s="8"/>
      <c r="U27" s="8"/>
      <c r="V27" s="8"/>
      <c r="W27" s="8"/>
      <c r="X27" s="8">
        <v>78893112</v>
      </c>
      <c r="Y27" s="8">
        <v>-78893112</v>
      </c>
      <c r="Z27" s="2">
        <v>-100</v>
      </c>
      <c r="AA27" s="6">
        <v>78893112</v>
      </c>
    </row>
    <row r="28" spans="1:27" ht="12.7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>
        <v>234629122</v>
      </c>
      <c r="D29" s="6"/>
      <c r="E29" s="7">
        <v>280617637</v>
      </c>
      <c r="F29" s="8">
        <v>251606657</v>
      </c>
      <c r="G29" s="8">
        <v>22572795</v>
      </c>
      <c r="H29" s="8">
        <v>26556016</v>
      </c>
      <c r="I29" s="8">
        <v>25577014</v>
      </c>
      <c r="J29" s="8">
        <v>74705825</v>
      </c>
      <c r="K29" s="8">
        <v>19227034</v>
      </c>
      <c r="L29" s="8">
        <v>2024922</v>
      </c>
      <c r="M29" s="8">
        <v>19655796</v>
      </c>
      <c r="N29" s="8">
        <v>40907752</v>
      </c>
      <c r="O29" s="8">
        <v>17387723</v>
      </c>
      <c r="P29" s="8">
        <v>15474607</v>
      </c>
      <c r="Q29" s="8">
        <v>26816449</v>
      </c>
      <c r="R29" s="8">
        <v>59678779</v>
      </c>
      <c r="S29" s="8">
        <v>6922381</v>
      </c>
      <c r="T29" s="8">
        <v>17090683</v>
      </c>
      <c r="U29" s="8"/>
      <c r="V29" s="8">
        <v>24013064</v>
      </c>
      <c r="W29" s="8">
        <v>199305420</v>
      </c>
      <c r="X29" s="8">
        <v>251606657</v>
      </c>
      <c r="Y29" s="8">
        <v>-52301237</v>
      </c>
      <c r="Z29" s="2">
        <v>-20.79</v>
      </c>
      <c r="AA29" s="6">
        <v>251606657</v>
      </c>
    </row>
    <row r="30" spans="1:27" ht="12.75">
      <c r="A30" s="25" t="s">
        <v>54</v>
      </c>
      <c r="B30" s="24"/>
      <c r="C30" s="6">
        <v>12404577</v>
      </c>
      <c r="D30" s="6"/>
      <c r="E30" s="7">
        <v>18274479</v>
      </c>
      <c r="F30" s="8">
        <v>13556658</v>
      </c>
      <c r="G30" s="8">
        <v>565286</v>
      </c>
      <c r="H30" s="8">
        <v>939007</v>
      </c>
      <c r="I30" s="8">
        <v>526011</v>
      </c>
      <c r="J30" s="8">
        <v>2030304</v>
      </c>
      <c r="K30" s="8">
        <v>2364010</v>
      </c>
      <c r="L30" s="8">
        <v>249504</v>
      </c>
      <c r="M30" s="8">
        <v>466352</v>
      </c>
      <c r="N30" s="8">
        <v>3079866</v>
      </c>
      <c r="O30" s="8">
        <v>738256</v>
      </c>
      <c r="P30" s="8">
        <v>384152</v>
      </c>
      <c r="Q30" s="8">
        <v>551175</v>
      </c>
      <c r="R30" s="8">
        <v>1673583</v>
      </c>
      <c r="S30" s="8">
        <v>90010</v>
      </c>
      <c r="T30" s="8">
        <v>273097</v>
      </c>
      <c r="U30" s="8"/>
      <c r="V30" s="8">
        <v>363107</v>
      </c>
      <c r="W30" s="8">
        <v>7146860</v>
      </c>
      <c r="X30" s="8">
        <v>13556658</v>
      </c>
      <c r="Y30" s="8">
        <v>-6409798</v>
      </c>
      <c r="Z30" s="2">
        <v>-47.28</v>
      </c>
      <c r="AA30" s="6">
        <v>13556658</v>
      </c>
    </row>
    <row r="31" spans="1:27" ht="12.75">
      <c r="A31" s="25" t="s">
        <v>55</v>
      </c>
      <c r="B31" s="24"/>
      <c r="C31" s="6">
        <v>374251379</v>
      </c>
      <c r="D31" s="6"/>
      <c r="E31" s="7">
        <v>176061817</v>
      </c>
      <c r="F31" s="8">
        <v>224824116</v>
      </c>
      <c r="G31" s="8">
        <v>7496245</v>
      </c>
      <c r="H31" s="8">
        <v>9880659</v>
      </c>
      <c r="I31" s="8">
        <v>19648050</v>
      </c>
      <c r="J31" s="8">
        <v>37024954</v>
      </c>
      <c r="K31" s="8">
        <v>31132529</v>
      </c>
      <c r="L31" s="8">
        <v>11291886</v>
      </c>
      <c r="M31" s="8">
        <v>33148874</v>
      </c>
      <c r="N31" s="8">
        <v>75573289</v>
      </c>
      <c r="O31" s="8">
        <v>11407213</v>
      </c>
      <c r="P31" s="8">
        <v>5569651</v>
      </c>
      <c r="Q31" s="8">
        <v>19887717</v>
      </c>
      <c r="R31" s="8">
        <v>36864581</v>
      </c>
      <c r="S31" s="8">
        <v>2196867</v>
      </c>
      <c r="T31" s="8">
        <v>18588368</v>
      </c>
      <c r="U31" s="8"/>
      <c r="V31" s="8">
        <v>20785235</v>
      </c>
      <c r="W31" s="8">
        <v>170248059</v>
      </c>
      <c r="X31" s="8">
        <v>224824116</v>
      </c>
      <c r="Y31" s="8">
        <v>-54576057</v>
      </c>
      <c r="Z31" s="2">
        <v>-24.28</v>
      </c>
      <c r="AA31" s="6">
        <v>224824116</v>
      </c>
    </row>
    <row r="32" spans="1:27" ht="12.75">
      <c r="A32" s="25" t="s">
        <v>43</v>
      </c>
      <c r="B32" s="24"/>
      <c r="C32" s="6">
        <v>538693</v>
      </c>
      <c r="D32" s="6"/>
      <c r="E32" s="7">
        <v>1347602</v>
      </c>
      <c r="F32" s="8">
        <v>1286796</v>
      </c>
      <c r="G32" s="8"/>
      <c r="H32" s="8"/>
      <c r="I32" s="8">
        <v>118071</v>
      </c>
      <c r="J32" s="8">
        <v>118071</v>
      </c>
      <c r="K32" s="8"/>
      <c r="L32" s="8"/>
      <c r="M32" s="8"/>
      <c r="N32" s="8"/>
      <c r="O32" s="8"/>
      <c r="P32" s="8"/>
      <c r="Q32" s="8"/>
      <c r="R32" s="8"/>
      <c r="S32" s="8"/>
      <c r="T32" s="8">
        <v>20200</v>
      </c>
      <c r="U32" s="8"/>
      <c r="V32" s="8">
        <v>20200</v>
      </c>
      <c r="W32" s="8">
        <v>138271</v>
      </c>
      <c r="X32" s="8">
        <v>1286796</v>
      </c>
      <c r="Y32" s="8">
        <v>-1148525</v>
      </c>
      <c r="Z32" s="2">
        <v>-89.25</v>
      </c>
      <c r="AA32" s="6">
        <v>1286796</v>
      </c>
    </row>
    <row r="33" spans="1:27" ht="12.75">
      <c r="A33" s="25" t="s">
        <v>56</v>
      </c>
      <c r="B33" s="24"/>
      <c r="C33" s="6">
        <v>63033232</v>
      </c>
      <c r="D33" s="6"/>
      <c r="E33" s="7">
        <v>73814988</v>
      </c>
      <c r="F33" s="8">
        <v>74522741</v>
      </c>
      <c r="G33" s="8">
        <v>1832690</v>
      </c>
      <c r="H33" s="8">
        <v>2047459</v>
      </c>
      <c r="I33" s="8">
        <v>3575753</v>
      </c>
      <c r="J33" s="8">
        <v>7455902</v>
      </c>
      <c r="K33" s="8">
        <v>2612752</v>
      </c>
      <c r="L33" s="8">
        <v>4632345</v>
      </c>
      <c r="M33" s="8">
        <v>10849185</v>
      </c>
      <c r="N33" s="8">
        <v>18094282</v>
      </c>
      <c r="O33" s="8">
        <v>2397191</v>
      </c>
      <c r="P33" s="8">
        <v>2953404</v>
      </c>
      <c r="Q33" s="8">
        <v>2459726</v>
      </c>
      <c r="R33" s="8">
        <v>7810321</v>
      </c>
      <c r="S33" s="8">
        <v>1932783</v>
      </c>
      <c r="T33" s="8">
        <v>3495256</v>
      </c>
      <c r="U33" s="8"/>
      <c r="V33" s="8">
        <v>5428039</v>
      </c>
      <c r="W33" s="8">
        <v>38788544</v>
      </c>
      <c r="X33" s="8">
        <v>74522741</v>
      </c>
      <c r="Y33" s="8">
        <v>-35734197</v>
      </c>
      <c r="Z33" s="2">
        <v>-47.95</v>
      </c>
      <c r="AA33" s="6">
        <v>74522741</v>
      </c>
    </row>
    <row r="34" spans="1:27" ht="12.75">
      <c r="A34" s="23" t="s">
        <v>57</v>
      </c>
      <c r="B34" s="29"/>
      <c r="C34" s="6">
        <v>113687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1120933625</v>
      </c>
      <c r="D35" s="33">
        <f>SUM(D24:D34)</f>
        <v>0</v>
      </c>
      <c r="E35" s="34">
        <f t="shared" si="1"/>
        <v>1040177242</v>
      </c>
      <c r="F35" s="35">
        <f t="shared" si="1"/>
        <v>1007269949</v>
      </c>
      <c r="G35" s="35">
        <f t="shared" si="1"/>
        <v>57106795</v>
      </c>
      <c r="H35" s="35">
        <f t="shared" si="1"/>
        <v>63730483</v>
      </c>
      <c r="I35" s="35">
        <f t="shared" si="1"/>
        <v>77384724</v>
      </c>
      <c r="J35" s="35">
        <f t="shared" si="1"/>
        <v>198222002</v>
      </c>
      <c r="K35" s="35">
        <f t="shared" si="1"/>
        <v>82534319</v>
      </c>
      <c r="L35" s="35">
        <f t="shared" si="1"/>
        <v>48130389</v>
      </c>
      <c r="M35" s="35">
        <f t="shared" si="1"/>
        <v>93870988</v>
      </c>
      <c r="N35" s="35">
        <f t="shared" si="1"/>
        <v>224535696</v>
      </c>
      <c r="O35" s="35">
        <f t="shared" si="1"/>
        <v>60939741</v>
      </c>
      <c r="P35" s="35">
        <f t="shared" si="1"/>
        <v>51988880</v>
      </c>
      <c r="Q35" s="35">
        <f t="shared" si="1"/>
        <v>78528874</v>
      </c>
      <c r="R35" s="35">
        <f t="shared" si="1"/>
        <v>191457495</v>
      </c>
      <c r="S35" s="35">
        <f t="shared" si="1"/>
        <v>38286951</v>
      </c>
      <c r="T35" s="35">
        <f t="shared" si="1"/>
        <v>67691080</v>
      </c>
      <c r="U35" s="35">
        <f t="shared" si="1"/>
        <v>0</v>
      </c>
      <c r="V35" s="35">
        <f t="shared" si="1"/>
        <v>105978031</v>
      </c>
      <c r="W35" s="35">
        <f t="shared" si="1"/>
        <v>720193224</v>
      </c>
      <c r="X35" s="35">
        <f t="shared" si="1"/>
        <v>1007269949</v>
      </c>
      <c r="Y35" s="35">
        <f t="shared" si="1"/>
        <v>-287076725</v>
      </c>
      <c r="Z35" s="36">
        <f>+IF(X35&lt;&gt;0,+(Y35/X35)*100,0)</f>
        <v>-28.50047549666351</v>
      </c>
      <c r="AA35" s="33">
        <f>SUM(AA24:AA34)</f>
        <v>1007269949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-206794932</v>
      </c>
      <c r="D37" s="46">
        <f>+D21-D35</f>
        <v>0</v>
      </c>
      <c r="E37" s="47">
        <f t="shared" si="2"/>
        <v>829242</v>
      </c>
      <c r="F37" s="48">
        <f t="shared" si="2"/>
        <v>45275190</v>
      </c>
      <c r="G37" s="48">
        <f t="shared" si="2"/>
        <v>174634802</v>
      </c>
      <c r="H37" s="48">
        <f t="shared" si="2"/>
        <v>-13638265</v>
      </c>
      <c r="I37" s="48">
        <f t="shared" si="2"/>
        <v>-30677157</v>
      </c>
      <c r="J37" s="48">
        <f t="shared" si="2"/>
        <v>130319380</v>
      </c>
      <c r="K37" s="48">
        <f t="shared" si="2"/>
        <v>24657516</v>
      </c>
      <c r="L37" s="48">
        <f t="shared" si="2"/>
        <v>-3700575</v>
      </c>
      <c r="M37" s="48">
        <f t="shared" si="2"/>
        <v>2936001</v>
      </c>
      <c r="N37" s="48">
        <f t="shared" si="2"/>
        <v>23892942</v>
      </c>
      <c r="O37" s="48">
        <f t="shared" si="2"/>
        <v>13860761</v>
      </c>
      <c r="P37" s="48">
        <f t="shared" si="2"/>
        <v>-12060182</v>
      </c>
      <c r="Q37" s="48">
        <f t="shared" si="2"/>
        <v>71199932</v>
      </c>
      <c r="R37" s="48">
        <f t="shared" si="2"/>
        <v>73000511</v>
      </c>
      <c r="S37" s="48">
        <f t="shared" si="2"/>
        <v>21497029</v>
      </c>
      <c r="T37" s="48">
        <f t="shared" si="2"/>
        <v>-30511590</v>
      </c>
      <c r="U37" s="48">
        <f t="shared" si="2"/>
        <v>0</v>
      </c>
      <c r="V37" s="48">
        <f t="shared" si="2"/>
        <v>-9014561</v>
      </c>
      <c r="W37" s="48">
        <f t="shared" si="2"/>
        <v>218198272</v>
      </c>
      <c r="X37" s="48">
        <f>IF(F21=F35,0,X21-X35)</f>
        <v>45275190</v>
      </c>
      <c r="Y37" s="48">
        <f t="shared" si="2"/>
        <v>172923082</v>
      </c>
      <c r="Z37" s="49">
        <f>+IF(X37&lt;&gt;0,+(Y37/X37)*100,0)</f>
        <v>381.937838361363</v>
      </c>
      <c r="AA37" s="46">
        <f>+AA21-AA35</f>
        <v>45275190</v>
      </c>
    </row>
    <row r="38" spans="1:27" ht="22.5" customHeight="1">
      <c r="A38" s="50" t="s">
        <v>60</v>
      </c>
      <c r="B38" s="29"/>
      <c r="C38" s="6">
        <v>328135000</v>
      </c>
      <c r="D38" s="6"/>
      <c r="E38" s="7">
        <v>406475000</v>
      </c>
      <c r="F38" s="8">
        <v>418975000</v>
      </c>
      <c r="G38" s="8"/>
      <c r="H38" s="8"/>
      <c r="I38" s="8"/>
      <c r="J38" s="8"/>
      <c r="K38" s="8">
        <v>79683586</v>
      </c>
      <c r="L38" s="8"/>
      <c r="M38" s="8"/>
      <c r="N38" s="8">
        <v>79683586</v>
      </c>
      <c r="O38" s="8">
        <v>26022131</v>
      </c>
      <c r="P38" s="8"/>
      <c r="Q38" s="8"/>
      <c r="R38" s="8">
        <v>26022131</v>
      </c>
      <c r="S38" s="8"/>
      <c r="T38" s="8"/>
      <c r="U38" s="8"/>
      <c r="V38" s="8"/>
      <c r="W38" s="8">
        <v>105705717</v>
      </c>
      <c r="X38" s="8">
        <v>418975000</v>
      </c>
      <c r="Y38" s="8">
        <v>-313269283</v>
      </c>
      <c r="Z38" s="2">
        <v>-74.77</v>
      </c>
      <c r="AA38" s="6">
        <v>418975000</v>
      </c>
    </row>
    <row r="39" spans="1:27" ht="57" customHeight="1">
      <c r="A39" s="50" t="s">
        <v>61</v>
      </c>
      <c r="B39" s="29"/>
      <c r="C39" s="28">
        <v>12165386</v>
      </c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>
        <v>20823519</v>
      </c>
      <c r="P39" s="26"/>
      <c r="Q39" s="26"/>
      <c r="R39" s="26">
        <v>20823519</v>
      </c>
      <c r="S39" s="26"/>
      <c r="T39" s="26"/>
      <c r="U39" s="26"/>
      <c r="V39" s="26"/>
      <c r="W39" s="26">
        <v>20823519</v>
      </c>
      <c r="X39" s="26"/>
      <c r="Y39" s="26">
        <v>20823519</v>
      </c>
      <c r="Z39" s="27"/>
      <c r="AA39" s="28"/>
    </row>
    <row r="40" spans="1:27" ht="12.75">
      <c r="A40" s="23" t="s">
        <v>62</v>
      </c>
      <c r="B40" s="29"/>
      <c r="C40" s="51"/>
      <c r="D40" s="51"/>
      <c r="E40" s="7">
        <v>72000000</v>
      </c>
      <c r="F40" s="8">
        <v>72000000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72000000</v>
      </c>
      <c r="Y40" s="52">
        <v>-72000000</v>
      </c>
      <c r="Z40" s="53">
        <v>-100</v>
      </c>
      <c r="AA40" s="54">
        <v>72000000</v>
      </c>
    </row>
    <row r="41" spans="1:27" ht="24.75" customHeight="1">
      <c r="A41" s="55" t="s">
        <v>63</v>
      </c>
      <c r="B41" s="29"/>
      <c r="C41" s="56">
        <f aca="true" t="shared" si="3" ref="C41:Y41">SUM(C37:C40)</f>
        <v>133505454</v>
      </c>
      <c r="D41" s="56">
        <f>SUM(D37:D40)</f>
        <v>0</v>
      </c>
      <c r="E41" s="57">
        <f t="shared" si="3"/>
        <v>479304242</v>
      </c>
      <c r="F41" s="58">
        <f t="shared" si="3"/>
        <v>536250190</v>
      </c>
      <c r="G41" s="58">
        <f t="shared" si="3"/>
        <v>174634802</v>
      </c>
      <c r="H41" s="58">
        <f t="shared" si="3"/>
        <v>-13638265</v>
      </c>
      <c r="I41" s="58">
        <f t="shared" si="3"/>
        <v>-30677157</v>
      </c>
      <c r="J41" s="58">
        <f t="shared" si="3"/>
        <v>130319380</v>
      </c>
      <c r="K41" s="58">
        <f t="shared" si="3"/>
        <v>104341102</v>
      </c>
      <c r="L41" s="58">
        <f t="shared" si="3"/>
        <v>-3700575</v>
      </c>
      <c r="M41" s="58">
        <f t="shared" si="3"/>
        <v>2936001</v>
      </c>
      <c r="N41" s="58">
        <f t="shared" si="3"/>
        <v>103576528</v>
      </c>
      <c r="O41" s="58">
        <f t="shared" si="3"/>
        <v>60706411</v>
      </c>
      <c r="P41" s="58">
        <f t="shared" si="3"/>
        <v>-12060182</v>
      </c>
      <c r="Q41" s="58">
        <f t="shared" si="3"/>
        <v>71199932</v>
      </c>
      <c r="R41" s="58">
        <f t="shared" si="3"/>
        <v>119846161</v>
      </c>
      <c r="S41" s="58">
        <f t="shared" si="3"/>
        <v>21497029</v>
      </c>
      <c r="T41" s="58">
        <f t="shared" si="3"/>
        <v>-30511590</v>
      </c>
      <c r="U41" s="58">
        <f t="shared" si="3"/>
        <v>0</v>
      </c>
      <c r="V41" s="58">
        <f t="shared" si="3"/>
        <v>-9014561</v>
      </c>
      <c r="W41" s="58">
        <f t="shared" si="3"/>
        <v>344727508</v>
      </c>
      <c r="X41" s="58">
        <f t="shared" si="3"/>
        <v>536250190</v>
      </c>
      <c r="Y41" s="58">
        <f t="shared" si="3"/>
        <v>-191522682</v>
      </c>
      <c r="Z41" s="59">
        <f>+IF(X41&lt;&gt;0,+(Y41/X41)*100,0)</f>
        <v>-35.7151728002185</v>
      </c>
      <c r="AA41" s="56">
        <f>SUM(AA37:AA40)</f>
        <v>536250190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133505454</v>
      </c>
      <c r="D43" s="64">
        <f>+D41-D42</f>
        <v>0</v>
      </c>
      <c r="E43" s="65">
        <f t="shared" si="4"/>
        <v>479304242</v>
      </c>
      <c r="F43" s="66">
        <f t="shared" si="4"/>
        <v>536250190</v>
      </c>
      <c r="G43" s="66">
        <f t="shared" si="4"/>
        <v>174634802</v>
      </c>
      <c r="H43" s="66">
        <f t="shared" si="4"/>
        <v>-13638265</v>
      </c>
      <c r="I43" s="66">
        <f t="shared" si="4"/>
        <v>-30677157</v>
      </c>
      <c r="J43" s="66">
        <f t="shared" si="4"/>
        <v>130319380</v>
      </c>
      <c r="K43" s="66">
        <f t="shared" si="4"/>
        <v>104341102</v>
      </c>
      <c r="L43" s="66">
        <f t="shared" si="4"/>
        <v>-3700575</v>
      </c>
      <c r="M43" s="66">
        <f t="shared" si="4"/>
        <v>2936001</v>
      </c>
      <c r="N43" s="66">
        <f t="shared" si="4"/>
        <v>103576528</v>
      </c>
      <c r="O43" s="66">
        <f t="shared" si="4"/>
        <v>60706411</v>
      </c>
      <c r="P43" s="66">
        <f t="shared" si="4"/>
        <v>-12060182</v>
      </c>
      <c r="Q43" s="66">
        <f t="shared" si="4"/>
        <v>71199932</v>
      </c>
      <c r="R43" s="66">
        <f t="shared" si="4"/>
        <v>119846161</v>
      </c>
      <c r="S43" s="66">
        <f t="shared" si="4"/>
        <v>21497029</v>
      </c>
      <c r="T43" s="66">
        <f t="shared" si="4"/>
        <v>-30511590</v>
      </c>
      <c r="U43" s="66">
        <f t="shared" si="4"/>
        <v>0</v>
      </c>
      <c r="V43" s="66">
        <f t="shared" si="4"/>
        <v>-9014561</v>
      </c>
      <c r="W43" s="66">
        <f t="shared" si="4"/>
        <v>344727508</v>
      </c>
      <c r="X43" s="66">
        <f t="shared" si="4"/>
        <v>536250190</v>
      </c>
      <c r="Y43" s="66">
        <f t="shared" si="4"/>
        <v>-191522682</v>
      </c>
      <c r="Z43" s="67">
        <f>+IF(X43&lt;&gt;0,+(Y43/X43)*100,0)</f>
        <v>-35.7151728002185</v>
      </c>
      <c r="AA43" s="64">
        <f>+AA41-AA42</f>
        <v>536250190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133505454</v>
      </c>
      <c r="D45" s="56">
        <f>SUM(D43:D44)</f>
        <v>0</v>
      </c>
      <c r="E45" s="57">
        <f t="shared" si="5"/>
        <v>479304242</v>
      </c>
      <c r="F45" s="58">
        <f t="shared" si="5"/>
        <v>536250190</v>
      </c>
      <c r="G45" s="58">
        <f t="shared" si="5"/>
        <v>174634802</v>
      </c>
      <c r="H45" s="58">
        <f t="shared" si="5"/>
        <v>-13638265</v>
      </c>
      <c r="I45" s="58">
        <f t="shared" si="5"/>
        <v>-30677157</v>
      </c>
      <c r="J45" s="58">
        <f t="shared" si="5"/>
        <v>130319380</v>
      </c>
      <c r="K45" s="58">
        <f t="shared" si="5"/>
        <v>104341102</v>
      </c>
      <c r="L45" s="58">
        <f t="shared" si="5"/>
        <v>-3700575</v>
      </c>
      <c r="M45" s="58">
        <f t="shared" si="5"/>
        <v>2936001</v>
      </c>
      <c r="N45" s="58">
        <f t="shared" si="5"/>
        <v>103576528</v>
      </c>
      <c r="O45" s="58">
        <f t="shared" si="5"/>
        <v>60706411</v>
      </c>
      <c r="P45" s="58">
        <f t="shared" si="5"/>
        <v>-12060182</v>
      </c>
      <c r="Q45" s="58">
        <f t="shared" si="5"/>
        <v>71199932</v>
      </c>
      <c r="R45" s="58">
        <f t="shared" si="5"/>
        <v>119846161</v>
      </c>
      <c r="S45" s="58">
        <f t="shared" si="5"/>
        <v>21497029</v>
      </c>
      <c r="T45" s="58">
        <f t="shared" si="5"/>
        <v>-30511590</v>
      </c>
      <c r="U45" s="58">
        <f t="shared" si="5"/>
        <v>0</v>
      </c>
      <c r="V45" s="58">
        <f t="shared" si="5"/>
        <v>-9014561</v>
      </c>
      <c r="W45" s="58">
        <f t="shared" si="5"/>
        <v>344727508</v>
      </c>
      <c r="X45" s="58">
        <f t="shared" si="5"/>
        <v>536250190</v>
      </c>
      <c r="Y45" s="58">
        <f t="shared" si="5"/>
        <v>-191522682</v>
      </c>
      <c r="Z45" s="59">
        <f>+IF(X45&lt;&gt;0,+(Y45/X45)*100,0)</f>
        <v>-35.7151728002185</v>
      </c>
      <c r="AA45" s="56">
        <f>SUM(AA43:AA44)</f>
        <v>536250190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133505454</v>
      </c>
      <c r="D47" s="71">
        <f>SUM(D45:D46)</f>
        <v>0</v>
      </c>
      <c r="E47" s="72">
        <f t="shared" si="6"/>
        <v>479304242</v>
      </c>
      <c r="F47" s="73">
        <f t="shared" si="6"/>
        <v>536250190</v>
      </c>
      <c r="G47" s="73">
        <f t="shared" si="6"/>
        <v>174634802</v>
      </c>
      <c r="H47" s="74">
        <f t="shared" si="6"/>
        <v>-13638265</v>
      </c>
      <c r="I47" s="74">
        <f t="shared" si="6"/>
        <v>-30677157</v>
      </c>
      <c r="J47" s="74">
        <f t="shared" si="6"/>
        <v>130319380</v>
      </c>
      <c r="K47" s="74">
        <f t="shared" si="6"/>
        <v>104341102</v>
      </c>
      <c r="L47" s="74">
        <f t="shared" si="6"/>
        <v>-3700575</v>
      </c>
      <c r="M47" s="73">
        <f t="shared" si="6"/>
        <v>2936001</v>
      </c>
      <c r="N47" s="73">
        <f t="shared" si="6"/>
        <v>103576528</v>
      </c>
      <c r="O47" s="74">
        <f t="shared" si="6"/>
        <v>60706411</v>
      </c>
      <c r="P47" s="74">
        <f t="shared" si="6"/>
        <v>-12060182</v>
      </c>
      <c r="Q47" s="74">
        <f t="shared" si="6"/>
        <v>71199932</v>
      </c>
      <c r="R47" s="74">
        <f t="shared" si="6"/>
        <v>119846161</v>
      </c>
      <c r="S47" s="74">
        <f t="shared" si="6"/>
        <v>21497029</v>
      </c>
      <c r="T47" s="73">
        <f t="shared" si="6"/>
        <v>-30511590</v>
      </c>
      <c r="U47" s="73">
        <f t="shared" si="6"/>
        <v>0</v>
      </c>
      <c r="V47" s="74">
        <f t="shared" si="6"/>
        <v>-9014561</v>
      </c>
      <c r="W47" s="74">
        <f t="shared" si="6"/>
        <v>344727508</v>
      </c>
      <c r="X47" s="74">
        <f t="shared" si="6"/>
        <v>536250190</v>
      </c>
      <c r="Y47" s="74">
        <f t="shared" si="6"/>
        <v>-191522682</v>
      </c>
      <c r="Z47" s="75">
        <f>+IF(X47&lt;&gt;0,+(Y47/X47)*100,0)</f>
        <v>-35.7151728002185</v>
      </c>
      <c r="AA47" s="76">
        <f>SUM(AA45:AA46)</f>
        <v>536250190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73997814</v>
      </c>
      <c r="D5" s="6"/>
      <c r="E5" s="7">
        <v>128575380</v>
      </c>
      <c r="F5" s="8">
        <v>128575380</v>
      </c>
      <c r="G5" s="8">
        <v>6419191</v>
      </c>
      <c r="H5" s="8">
        <v>13224</v>
      </c>
      <c r="I5" s="8">
        <v>6535441</v>
      </c>
      <c r="J5" s="8">
        <v>12967856</v>
      </c>
      <c r="K5" s="8">
        <v>12977034</v>
      </c>
      <c r="L5" s="8">
        <v>6482542</v>
      </c>
      <c r="M5" s="8">
        <v>9624487</v>
      </c>
      <c r="N5" s="8">
        <v>29084063</v>
      </c>
      <c r="O5" s="8">
        <v>9518271</v>
      </c>
      <c r="P5" s="8">
        <v>9485822</v>
      </c>
      <c r="Q5" s="8">
        <v>18147804</v>
      </c>
      <c r="R5" s="8">
        <v>37151897</v>
      </c>
      <c r="S5" s="8">
        <v>1169</v>
      </c>
      <c r="T5" s="8">
        <v>9390644</v>
      </c>
      <c r="U5" s="8"/>
      <c r="V5" s="8">
        <v>9391813</v>
      </c>
      <c r="W5" s="8">
        <v>88595629</v>
      </c>
      <c r="X5" s="8">
        <v>128575380</v>
      </c>
      <c r="Y5" s="8">
        <v>-39979751</v>
      </c>
      <c r="Z5" s="2">
        <v>-31.09</v>
      </c>
      <c r="AA5" s="6">
        <v>128575380</v>
      </c>
    </row>
    <row r="6" spans="1:27" ht="12.75">
      <c r="A6" s="23" t="s">
        <v>32</v>
      </c>
      <c r="B6" s="24"/>
      <c r="C6" s="6">
        <v>152126403</v>
      </c>
      <c r="D6" s="6"/>
      <c r="E6" s="7">
        <v>158958060</v>
      </c>
      <c r="F6" s="8">
        <v>183273723</v>
      </c>
      <c r="G6" s="8">
        <v>16896011</v>
      </c>
      <c r="H6" s="8">
        <v>9960196</v>
      </c>
      <c r="I6" s="8">
        <v>13594059</v>
      </c>
      <c r="J6" s="8">
        <v>40450266</v>
      </c>
      <c r="K6" s="8">
        <v>1391293</v>
      </c>
      <c r="L6" s="8">
        <v>-727203</v>
      </c>
      <c r="M6" s="8">
        <v>555848</v>
      </c>
      <c r="N6" s="8">
        <v>1219938</v>
      </c>
      <c r="O6" s="8">
        <v>-141314</v>
      </c>
      <c r="P6" s="8">
        <v>191886</v>
      </c>
      <c r="Q6" s="8">
        <v>-298990</v>
      </c>
      <c r="R6" s="8">
        <v>-248418</v>
      </c>
      <c r="S6" s="8">
        <v>-387611</v>
      </c>
      <c r="T6" s="8">
        <v>81850</v>
      </c>
      <c r="U6" s="8"/>
      <c r="V6" s="8">
        <v>-305761</v>
      </c>
      <c r="W6" s="8">
        <v>41116025</v>
      </c>
      <c r="X6" s="8">
        <v>183273723</v>
      </c>
      <c r="Y6" s="8">
        <v>-142157698</v>
      </c>
      <c r="Z6" s="2">
        <v>-77.57</v>
      </c>
      <c r="AA6" s="6">
        <v>183273723</v>
      </c>
    </row>
    <row r="7" spans="1:27" ht="12.75">
      <c r="A7" s="25" t="s">
        <v>33</v>
      </c>
      <c r="B7" s="24"/>
      <c r="C7" s="6">
        <v>62430001</v>
      </c>
      <c r="D7" s="6"/>
      <c r="E7" s="7">
        <v>66803580</v>
      </c>
      <c r="F7" s="8">
        <v>71410921</v>
      </c>
      <c r="G7" s="8">
        <v>5753665</v>
      </c>
      <c r="H7" s="8">
        <v>6644214</v>
      </c>
      <c r="I7" s="8">
        <v>5884523</v>
      </c>
      <c r="J7" s="8">
        <v>18282402</v>
      </c>
      <c r="K7" s="8">
        <v>5864320</v>
      </c>
      <c r="L7" s="8">
        <v>6132206</v>
      </c>
      <c r="M7" s="8">
        <v>6097347</v>
      </c>
      <c r="N7" s="8">
        <v>18093873</v>
      </c>
      <c r="O7" s="8">
        <v>5723621</v>
      </c>
      <c r="P7" s="8">
        <v>5714962</v>
      </c>
      <c r="Q7" s="8">
        <v>11862508</v>
      </c>
      <c r="R7" s="8">
        <v>23301091</v>
      </c>
      <c r="S7" s="8">
        <v>-22194</v>
      </c>
      <c r="T7" s="8">
        <v>5760249</v>
      </c>
      <c r="U7" s="8"/>
      <c r="V7" s="8">
        <v>5738055</v>
      </c>
      <c r="W7" s="8">
        <v>65415421</v>
      </c>
      <c r="X7" s="8">
        <v>71410921</v>
      </c>
      <c r="Y7" s="8">
        <v>-5995500</v>
      </c>
      <c r="Z7" s="2">
        <v>-8.4</v>
      </c>
      <c r="AA7" s="6">
        <v>71410921</v>
      </c>
    </row>
    <row r="8" spans="1:27" ht="12.75">
      <c r="A8" s="25" t="s">
        <v>34</v>
      </c>
      <c r="B8" s="24"/>
      <c r="C8" s="6">
        <v>15673607</v>
      </c>
      <c r="D8" s="6"/>
      <c r="E8" s="7">
        <v>17016336</v>
      </c>
      <c r="F8" s="8">
        <v>18575564</v>
      </c>
      <c r="G8" s="8">
        <v>2941712</v>
      </c>
      <c r="H8" s="8">
        <v>2944570</v>
      </c>
      <c r="I8" s="8">
        <v>2943745</v>
      </c>
      <c r="J8" s="8">
        <v>8830027</v>
      </c>
      <c r="K8" s="8">
        <v>2339872</v>
      </c>
      <c r="L8" s="8">
        <v>2331161</v>
      </c>
      <c r="M8" s="8">
        <v>2344350</v>
      </c>
      <c r="N8" s="8">
        <v>7015383</v>
      </c>
      <c r="O8" s="8">
        <v>2340811</v>
      </c>
      <c r="P8" s="8">
        <v>2315524</v>
      </c>
      <c r="Q8" s="8">
        <v>4675815</v>
      </c>
      <c r="R8" s="8">
        <v>9332150</v>
      </c>
      <c r="S8" s="8">
        <v>-1607</v>
      </c>
      <c r="T8" s="8">
        <v>2337067</v>
      </c>
      <c r="U8" s="8"/>
      <c r="V8" s="8">
        <v>2335460</v>
      </c>
      <c r="W8" s="8">
        <v>27513020</v>
      </c>
      <c r="X8" s="8">
        <v>18575564</v>
      </c>
      <c r="Y8" s="8">
        <v>8937456</v>
      </c>
      <c r="Z8" s="2">
        <v>48.11</v>
      </c>
      <c r="AA8" s="6">
        <v>18575564</v>
      </c>
    </row>
    <row r="9" spans="1:27" ht="12.75">
      <c r="A9" s="25" t="s">
        <v>35</v>
      </c>
      <c r="B9" s="24"/>
      <c r="C9" s="6">
        <v>18231975</v>
      </c>
      <c r="D9" s="6"/>
      <c r="E9" s="7">
        <v>19802004</v>
      </c>
      <c r="F9" s="8">
        <v>21523243</v>
      </c>
      <c r="G9" s="8">
        <v>1580901</v>
      </c>
      <c r="H9" s="8">
        <v>1681443</v>
      </c>
      <c r="I9" s="8">
        <v>1683116</v>
      </c>
      <c r="J9" s="8">
        <v>4945460</v>
      </c>
      <c r="K9" s="8">
        <v>1687241</v>
      </c>
      <c r="L9" s="8">
        <v>1672188</v>
      </c>
      <c r="M9" s="8">
        <v>1684282</v>
      </c>
      <c r="N9" s="8">
        <v>5043711</v>
      </c>
      <c r="O9" s="8">
        <v>1646854</v>
      </c>
      <c r="P9" s="8">
        <v>1668163</v>
      </c>
      <c r="Q9" s="8">
        <v>3362360</v>
      </c>
      <c r="R9" s="8">
        <v>6677377</v>
      </c>
      <c r="S9" s="8">
        <v>-353</v>
      </c>
      <c r="T9" s="8">
        <v>1676578</v>
      </c>
      <c r="U9" s="8"/>
      <c r="V9" s="8">
        <v>1676225</v>
      </c>
      <c r="W9" s="8">
        <v>18342773</v>
      </c>
      <c r="X9" s="8">
        <v>21523243</v>
      </c>
      <c r="Y9" s="8">
        <v>-3180470</v>
      </c>
      <c r="Z9" s="2">
        <v>-14.78</v>
      </c>
      <c r="AA9" s="6">
        <v>21523243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424800</v>
      </c>
      <c r="D11" s="6"/>
      <c r="E11" s="7">
        <v>432288</v>
      </c>
      <c r="F11" s="8">
        <v>432288</v>
      </c>
      <c r="G11" s="8">
        <v>84119</v>
      </c>
      <c r="H11" s="8">
        <v>47785</v>
      </c>
      <c r="I11" s="8">
        <v>37779</v>
      </c>
      <c r="J11" s="8">
        <v>169683</v>
      </c>
      <c r="K11" s="8">
        <v>38093</v>
      </c>
      <c r="L11" s="8">
        <v>38451</v>
      </c>
      <c r="M11" s="8">
        <v>41278</v>
      </c>
      <c r="N11" s="8">
        <v>117822</v>
      </c>
      <c r="O11" s="8">
        <v>38455</v>
      </c>
      <c r="P11" s="8">
        <v>33473</v>
      </c>
      <c r="Q11" s="8">
        <v>72094</v>
      </c>
      <c r="R11" s="8">
        <v>144022</v>
      </c>
      <c r="S11" s="8"/>
      <c r="T11" s="8">
        <v>33768</v>
      </c>
      <c r="U11" s="8"/>
      <c r="V11" s="8">
        <v>33768</v>
      </c>
      <c r="W11" s="8">
        <v>465295</v>
      </c>
      <c r="X11" s="8">
        <v>432288</v>
      </c>
      <c r="Y11" s="8">
        <v>33007</v>
      </c>
      <c r="Z11" s="2">
        <v>7.64</v>
      </c>
      <c r="AA11" s="6">
        <v>432288</v>
      </c>
    </row>
    <row r="12" spans="1:27" ht="12.75">
      <c r="A12" s="25" t="s">
        <v>37</v>
      </c>
      <c r="B12" s="29"/>
      <c r="C12" s="6"/>
      <c r="D12" s="6"/>
      <c r="E12" s="7">
        <v>1100004</v>
      </c>
      <c r="F12" s="8">
        <v>1100004</v>
      </c>
      <c r="G12" s="8"/>
      <c r="H12" s="8"/>
      <c r="I12" s="8">
        <v>279389</v>
      </c>
      <c r="J12" s="8">
        <v>279389</v>
      </c>
      <c r="K12" s="8"/>
      <c r="L12" s="8">
        <v>136920</v>
      </c>
      <c r="M12" s="8">
        <v>60018</v>
      </c>
      <c r="N12" s="8">
        <v>196938</v>
      </c>
      <c r="O12" s="8">
        <v>57980</v>
      </c>
      <c r="P12" s="8">
        <v>37905692</v>
      </c>
      <c r="Q12" s="8">
        <v>23725643</v>
      </c>
      <c r="R12" s="8">
        <v>61689315</v>
      </c>
      <c r="S12" s="8">
        <v>138559</v>
      </c>
      <c r="T12" s="8"/>
      <c r="U12" s="8"/>
      <c r="V12" s="8">
        <v>138559</v>
      </c>
      <c r="W12" s="8">
        <v>62304201</v>
      </c>
      <c r="X12" s="8">
        <v>1100004</v>
      </c>
      <c r="Y12" s="8">
        <v>61204197</v>
      </c>
      <c r="Z12" s="2">
        <v>5564</v>
      </c>
      <c r="AA12" s="6">
        <v>1100004</v>
      </c>
    </row>
    <row r="13" spans="1:27" ht="12.75">
      <c r="A13" s="23" t="s">
        <v>38</v>
      </c>
      <c r="B13" s="29"/>
      <c r="C13" s="6">
        <v>35875559</v>
      </c>
      <c r="D13" s="6"/>
      <c r="E13" s="7">
        <v>47475948</v>
      </c>
      <c r="F13" s="8">
        <v>47475948</v>
      </c>
      <c r="G13" s="8">
        <v>2774288</v>
      </c>
      <c r="H13" s="8">
        <v>-20122</v>
      </c>
      <c r="I13" s="8">
        <v>3480936</v>
      </c>
      <c r="J13" s="8">
        <v>6235102</v>
      </c>
      <c r="K13" s="8">
        <v>3289440</v>
      </c>
      <c r="L13" s="8">
        <v>3618675</v>
      </c>
      <c r="M13" s="8">
        <v>3839896</v>
      </c>
      <c r="N13" s="8">
        <v>10748011</v>
      </c>
      <c r="O13" s="8">
        <v>3463588</v>
      </c>
      <c r="P13" s="8">
        <v>4044998</v>
      </c>
      <c r="Q13" s="8">
        <v>8340158</v>
      </c>
      <c r="R13" s="8">
        <v>15848744</v>
      </c>
      <c r="S13" s="8">
        <v>-145</v>
      </c>
      <c r="T13" s="8">
        <v>4491556</v>
      </c>
      <c r="U13" s="8"/>
      <c r="V13" s="8">
        <v>4491411</v>
      </c>
      <c r="W13" s="8">
        <v>37323268</v>
      </c>
      <c r="X13" s="8">
        <v>47475948</v>
      </c>
      <c r="Y13" s="8">
        <v>-10152680</v>
      </c>
      <c r="Z13" s="2">
        <v>-21.38</v>
      </c>
      <c r="AA13" s="6">
        <v>47475948</v>
      </c>
    </row>
    <row r="14" spans="1:27" ht="12.75">
      <c r="A14" s="23" t="s">
        <v>39</v>
      </c>
      <c r="B14" s="29"/>
      <c r="C14" s="6">
        <v>2376593</v>
      </c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v>10768</v>
      </c>
      <c r="R14" s="8">
        <v>10768</v>
      </c>
      <c r="S14" s="8"/>
      <c r="T14" s="8"/>
      <c r="U14" s="8"/>
      <c r="V14" s="8"/>
      <c r="W14" s="8">
        <v>10768</v>
      </c>
      <c r="X14" s="8"/>
      <c r="Y14" s="8">
        <v>10768</v>
      </c>
      <c r="Z14" s="2"/>
      <c r="AA14" s="6"/>
    </row>
    <row r="15" spans="1:27" ht="12.75">
      <c r="A15" s="23" t="s">
        <v>40</v>
      </c>
      <c r="B15" s="29"/>
      <c r="C15" s="6">
        <v>55549</v>
      </c>
      <c r="D15" s="6"/>
      <c r="E15" s="7">
        <v>676164</v>
      </c>
      <c r="F15" s="8">
        <v>676164</v>
      </c>
      <c r="G15" s="8">
        <v>250</v>
      </c>
      <c r="H15" s="8"/>
      <c r="I15" s="8"/>
      <c r="J15" s="8">
        <v>250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>
        <v>250</v>
      </c>
      <c r="X15" s="8">
        <v>676164</v>
      </c>
      <c r="Y15" s="8">
        <v>-675914</v>
      </c>
      <c r="Z15" s="2">
        <v>-99.96</v>
      </c>
      <c r="AA15" s="6">
        <v>676164</v>
      </c>
    </row>
    <row r="16" spans="1:27" ht="12.75">
      <c r="A16" s="23" t="s">
        <v>41</v>
      </c>
      <c r="B16" s="29"/>
      <c r="C16" s="6">
        <v>6472998</v>
      </c>
      <c r="D16" s="6"/>
      <c r="E16" s="7">
        <v>2015376</v>
      </c>
      <c r="F16" s="8">
        <v>2313368</v>
      </c>
      <c r="G16" s="8"/>
      <c r="H16" s="8">
        <v>88964</v>
      </c>
      <c r="I16" s="8">
        <v>7896</v>
      </c>
      <c r="J16" s="8">
        <v>96860</v>
      </c>
      <c r="K16" s="8">
        <v>22717</v>
      </c>
      <c r="L16" s="8">
        <v>18724</v>
      </c>
      <c r="M16" s="8">
        <v>170</v>
      </c>
      <c r="N16" s="8">
        <v>41611</v>
      </c>
      <c r="O16" s="8">
        <v>11462</v>
      </c>
      <c r="P16" s="8">
        <v>101895</v>
      </c>
      <c r="Q16" s="8">
        <v>960</v>
      </c>
      <c r="R16" s="8">
        <v>114317</v>
      </c>
      <c r="S16" s="8">
        <v>4745</v>
      </c>
      <c r="T16" s="8">
        <v>25779</v>
      </c>
      <c r="U16" s="8"/>
      <c r="V16" s="8">
        <v>30524</v>
      </c>
      <c r="W16" s="8">
        <v>283312</v>
      </c>
      <c r="X16" s="8">
        <v>2313368</v>
      </c>
      <c r="Y16" s="8">
        <v>-2030056</v>
      </c>
      <c r="Z16" s="2">
        <v>-87.75</v>
      </c>
      <c r="AA16" s="6">
        <v>2313368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175166192</v>
      </c>
      <c r="D18" s="6"/>
      <c r="E18" s="7">
        <v>115922892</v>
      </c>
      <c r="F18" s="8">
        <v>40779892</v>
      </c>
      <c r="G18" s="8">
        <v>12205371</v>
      </c>
      <c r="H18" s="8">
        <v>998939</v>
      </c>
      <c r="I18" s="8">
        <v>-951411</v>
      </c>
      <c r="J18" s="8">
        <v>12252899</v>
      </c>
      <c r="K18" s="8"/>
      <c r="L18" s="8"/>
      <c r="M18" s="8">
        <v>868384</v>
      </c>
      <c r="N18" s="8">
        <v>868384</v>
      </c>
      <c r="O18" s="8">
        <v>47210090</v>
      </c>
      <c r="P18" s="8">
        <v>20000000</v>
      </c>
      <c r="Q18" s="8">
        <v>12409952</v>
      </c>
      <c r="R18" s="8">
        <v>79620042</v>
      </c>
      <c r="S18" s="8"/>
      <c r="T18" s="8">
        <v>259130</v>
      </c>
      <c r="U18" s="8"/>
      <c r="V18" s="8">
        <v>259130</v>
      </c>
      <c r="W18" s="8">
        <v>93000455</v>
      </c>
      <c r="X18" s="8">
        <v>40779892</v>
      </c>
      <c r="Y18" s="8">
        <v>52220563</v>
      </c>
      <c r="Z18" s="2">
        <v>128.05</v>
      </c>
      <c r="AA18" s="6">
        <v>40779892</v>
      </c>
    </row>
    <row r="19" spans="1:27" ht="12.75">
      <c r="A19" s="23" t="s">
        <v>44</v>
      </c>
      <c r="B19" s="29"/>
      <c r="C19" s="6">
        <v>2879139</v>
      </c>
      <c r="D19" s="6"/>
      <c r="E19" s="7">
        <v>5015472</v>
      </c>
      <c r="F19" s="26">
        <v>21301303</v>
      </c>
      <c r="G19" s="26">
        <v>256057</v>
      </c>
      <c r="H19" s="26">
        <v>223736</v>
      </c>
      <c r="I19" s="26">
        <v>465561</v>
      </c>
      <c r="J19" s="26">
        <v>945354</v>
      </c>
      <c r="K19" s="26">
        <v>207649</v>
      </c>
      <c r="L19" s="26">
        <v>414445</v>
      </c>
      <c r="M19" s="26">
        <v>341528</v>
      </c>
      <c r="N19" s="26">
        <v>963622</v>
      </c>
      <c r="O19" s="26">
        <v>466187</v>
      </c>
      <c r="P19" s="26">
        <v>252086</v>
      </c>
      <c r="Q19" s="26">
        <v>377776</v>
      </c>
      <c r="R19" s="26">
        <v>1096049</v>
      </c>
      <c r="S19" s="26">
        <v>111037</v>
      </c>
      <c r="T19" s="26">
        <v>153022</v>
      </c>
      <c r="U19" s="26"/>
      <c r="V19" s="26">
        <v>264059</v>
      </c>
      <c r="W19" s="26">
        <v>3269084</v>
      </c>
      <c r="X19" s="26">
        <v>21301303</v>
      </c>
      <c r="Y19" s="26">
        <v>-18032219</v>
      </c>
      <c r="Z19" s="27">
        <v>-84.65</v>
      </c>
      <c r="AA19" s="28">
        <v>21301303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545710630</v>
      </c>
      <c r="D21" s="33">
        <f t="shared" si="0"/>
        <v>0</v>
      </c>
      <c r="E21" s="34">
        <f t="shared" si="0"/>
        <v>563793504</v>
      </c>
      <c r="F21" s="35">
        <f t="shared" si="0"/>
        <v>537437798</v>
      </c>
      <c r="G21" s="35">
        <f t="shared" si="0"/>
        <v>48911565</v>
      </c>
      <c r="H21" s="35">
        <f t="shared" si="0"/>
        <v>22582949</v>
      </c>
      <c r="I21" s="35">
        <f t="shared" si="0"/>
        <v>33961034</v>
      </c>
      <c r="J21" s="35">
        <f t="shared" si="0"/>
        <v>105455548</v>
      </c>
      <c r="K21" s="35">
        <f t="shared" si="0"/>
        <v>27817659</v>
      </c>
      <c r="L21" s="35">
        <f t="shared" si="0"/>
        <v>20118109</v>
      </c>
      <c r="M21" s="35">
        <f t="shared" si="0"/>
        <v>25457588</v>
      </c>
      <c r="N21" s="35">
        <f t="shared" si="0"/>
        <v>73393356</v>
      </c>
      <c r="O21" s="35">
        <f t="shared" si="0"/>
        <v>70336005</v>
      </c>
      <c r="P21" s="35">
        <f t="shared" si="0"/>
        <v>81714501</v>
      </c>
      <c r="Q21" s="35">
        <f t="shared" si="0"/>
        <v>82686848</v>
      </c>
      <c r="R21" s="35">
        <f t="shared" si="0"/>
        <v>234737354</v>
      </c>
      <c r="S21" s="35">
        <f t="shared" si="0"/>
        <v>-156400</v>
      </c>
      <c r="T21" s="35">
        <f t="shared" si="0"/>
        <v>24209643</v>
      </c>
      <c r="U21" s="35">
        <f t="shared" si="0"/>
        <v>0</v>
      </c>
      <c r="V21" s="35">
        <f t="shared" si="0"/>
        <v>24053243</v>
      </c>
      <c r="W21" s="35">
        <f t="shared" si="0"/>
        <v>437639501</v>
      </c>
      <c r="X21" s="35">
        <f t="shared" si="0"/>
        <v>537437798</v>
      </c>
      <c r="Y21" s="35">
        <f t="shared" si="0"/>
        <v>-99798297</v>
      </c>
      <c r="Z21" s="36">
        <f>+IF(X21&lt;&gt;0,+(Y21/X21)*100,0)</f>
        <v>-18.569273946005563</v>
      </c>
      <c r="AA21" s="33">
        <f>SUM(AA5:AA20)</f>
        <v>537437798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207029004</v>
      </c>
      <c r="D24" s="6"/>
      <c r="E24" s="7">
        <v>202982976</v>
      </c>
      <c r="F24" s="8">
        <v>174405607</v>
      </c>
      <c r="G24" s="8">
        <v>16981125</v>
      </c>
      <c r="H24" s="8">
        <v>16703908</v>
      </c>
      <c r="I24" s="8">
        <v>17527274</v>
      </c>
      <c r="J24" s="8">
        <v>51212307</v>
      </c>
      <c r="K24" s="8">
        <v>16630625</v>
      </c>
      <c r="L24" s="8">
        <v>16560941</v>
      </c>
      <c r="M24" s="8">
        <v>17526419</v>
      </c>
      <c r="N24" s="8">
        <v>50717985</v>
      </c>
      <c r="O24" s="8">
        <v>127943</v>
      </c>
      <c r="P24" s="8"/>
      <c r="Q24" s="8">
        <v>55772</v>
      </c>
      <c r="R24" s="8">
        <v>183715</v>
      </c>
      <c r="S24" s="8">
        <v>106213</v>
      </c>
      <c r="T24" s="8">
        <v>49500</v>
      </c>
      <c r="U24" s="8"/>
      <c r="V24" s="8">
        <v>155713</v>
      </c>
      <c r="W24" s="8">
        <v>102269720</v>
      </c>
      <c r="X24" s="8">
        <v>174405607</v>
      </c>
      <c r="Y24" s="8">
        <v>-72135887</v>
      </c>
      <c r="Z24" s="2">
        <v>-41.36</v>
      </c>
      <c r="AA24" s="6">
        <v>174405607</v>
      </c>
    </row>
    <row r="25" spans="1:27" ht="12.75">
      <c r="A25" s="25" t="s">
        <v>49</v>
      </c>
      <c r="B25" s="24"/>
      <c r="C25" s="6">
        <v>12153814</v>
      </c>
      <c r="D25" s="6"/>
      <c r="E25" s="7">
        <v>10631508</v>
      </c>
      <c r="F25" s="8">
        <v>10765779</v>
      </c>
      <c r="G25" s="8">
        <v>1374974</v>
      </c>
      <c r="H25" s="8">
        <v>919914</v>
      </c>
      <c r="I25" s="8">
        <v>943057</v>
      </c>
      <c r="J25" s="8">
        <v>3237945</v>
      </c>
      <c r="K25" s="8">
        <v>932293</v>
      </c>
      <c r="L25" s="8">
        <v>1152718</v>
      </c>
      <c r="M25" s="8">
        <v>981222</v>
      </c>
      <c r="N25" s="8">
        <v>3066233</v>
      </c>
      <c r="O25" s="8"/>
      <c r="P25" s="8"/>
      <c r="Q25" s="8">
        <v>67898</v>
      </c>
      <c r="R25" s="8">
        <v>67898</v>
      </c>
      <c r="S25" s="8">
        <v>637242</v>
      </c>
      <c r="T25" s="8"/>
      <c r="U25" s="8"/>
      <c r="V25" s="8">
        <v>637242</v>
      </c>
      <c r="W25" s="8">
        <v>7009318</v>
      </c>
      <c r="X25" s="8">
        <v>10765779</v>
      </c>
      <c r="Y25" s="8">
        <v>-3756461</v>
      </c>
      <c r="Z25" s="2">
        <v>-34.89</v>
      </c>
      <c r="AA25" s="6">
        <v>10765779</v>
      </c>
    </row>
    <row r="26" spans="1:27" ht="12.75">
      <c r="A26" s="25" t="s">
        <v>50</v>
      </c>
      <c r="B26" s="24"/>
      <c r="C26" s="6">
        <v>59901106</v>
      </c>
      <c r="D26" s="6"/>
      <c r="E26" s="7">
        <v>25374960</v>
      </c>
      <c r="F26" s="8">
        <v>25374960</v>
      </c>
      <c r="G26" s="8">
        <v>-14443</v>
      </c>
      <c r="H26" s="8"/>
      <c r="I26" s="8">
        <v>-12696</v>
      </c>
      <c r="J26" s="8">
        <v>-27139</v>
      </c>
      <c r="K26" s="8">
        <v>-29527</v>
      </c>
      <c r="L26" s="8">
        <v>-17388</v>
      </c>
      <c r="M26" s="8">
        <v>87034</v>
      </c>
      <c r="N26" s="8">
        <v>40119</v>
      </c>
      <c r="O26" s="8">
        <v>-1412</v>
      </c>
      <c r="P26" s="8">
        <v>-1412</v>
      </c>
      <c r="Q26" s="8">
        <v>2585</v>
      </c>
      <c r="R26" s="8">
        <v>-239</v>
      </c>
      <c r="S26" s="8"/>
      <c r="T26" s="8">
        <v>1292</v>
      </c>
      <c r="U26" s="8"/>
      <c r="V26" s="8">
        <v>1292</v>
      </c>
      <c r="W26" s="8">
        <v>14033</v>
      </c>
      <c r="X26" s="8">
        <v>25374960</v>
      </c>
      <c r="Y26" s="8">
        <v>-25360927</v>
      </c>
      <c r="Z26" s="2">
        <v>-99.94</v>
      </c>
      <c r="AA26" s="6">
        <v>25374960</v>
      </c>
    </row>
    <row r="27" spans="1:27" ht="12.75">
      <c r="A27" s="25" t="s">
        <v>51</v>
      </c>
      <c r="B27" s="24"/>
      <c r="C27" s="6">
        <v>67308061</v>
      </c>
      <c r="D27" s="6"/>
      <c r="E27" s="7">
        <v>74680008</v>
      </c>
      <c r="F27" s="8">
        <v>59073871</v>
      </c>
      <c r="G27" s="8"/>
      <c r="H27" s="8">
        <v>4230</v>
      </c>
      <c r="I27" s="8"/>
      <c r="J27" s="8">
        <v>4230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v>4230</v>
      </c>
      <c r="X27" s="8">
        <v>59073871</v>
      </c>
      <c r="Y27" s="8">
        <v>-59069641</v>
      </c>
      <c r="Z27" s="2">
        <v>-99.99</v>
      </c>
      <c r="AA27" s="6">
        <v>59073871</v>
      </c>
    </row>
    <row r="28" spans="1:27" ht="12.75">
      <c r="A28" s="25" t="s">
        <v>52</v>
      </c>
      <c r="B28" s="24"/>
      <c r="C28" s="6">
        <v>48774129</v>
      </c>
      <c r="D28" s="6"/>
      <c r="E28" s="7">
        <v>6500448</v>
      </c>
      <c r="F28" s="8">
        <v>50432617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50432617</v>
      </c>
      <c r="Y28" s="8">
        <v>-50432617</v>
      </c>
      <c r="Z28" s="2">
        <v>-100</v>
      </c>
      <c r="AA28" s="6">
        <v>50432617</v>
      </c>
    </row>
    <row r="29" spans="1:27" ht="12.75">
      <c r="A29" s="25" t="s">
        <v>53</v>
      </c>
      <c r="B29" s="24"/>
      <c r="C29" s="6">
        <v>185700349</v>
      </c>
      <c r="D29" s="6"/>
      <c r="E29" s="7">
        <v>216726000</v>
      </c>
      <c r="F29" s="8">
        <v>164452770</v>
      </c>
      <c r="G29" s="8">
        <v>25107119</v>
      </c>
      <c r="H29" s="8"/>
      <c r="I29" s="8">
        <v>557043</v>
      </c>
      <c r="J29" s="8">
        <v>25664162</v>
      </c>
      <c r="K29" s="8">
        <v>1054316</v>
      </c>
      <c r="L29" s="8">
        <v>3019887</v>
      </c>
      <c r="M29" s="8">
        <v>927740</v>
      </c>
      <c r="N29" s="8">
        <v>5001943</v>
      </c>
      <c r="O29" s="8">
        <v>5688609</v>
      </c>
      <c r="P29" s="8">
        <v>177921632</v>
      </c>
      <c r="Q29" s="8">
        <v>16643804</v>
      </c>
      <c r="R29" s="8">
        <v>200254045</v>
      </c>
      <c r="S29" s="8">
        <v>14667143</v>
      </c>
      <c r="T29" s="8">
        <v>12127683</v>
      </c>
      <c r="U29" s="8"/>
      <c r="V29" s="8">
        <v>26794826</v>
      </c>
      <c r="W29" s="8">
        <v>257714976</v>
      </c>
      <c r="X29" s="8">
        <v>164452770</v>
      </c>
      <c r="Y29" s="8">
        <v>93262206</v>
      </c>
      <c r="Z29" s="2">
        <v>56.71</v>
      </c>
      <c r="AA29" s="6">
        <v>164452770</v>
      </c>
    </row>
    <row r="30" spans="1:27" ht="12.75">
      <c r="A30" s="25" t="s">
        <v>54</v>
      </c>
      <c r="B30" s="24"/>
      <c r="C30" s="6">
        <v>6427751</v>
      </c>
      <c r="D30" s="6"/>
      <c r="E30" s="7">
        <v>25441320</v>
      </c>
      <c r="F30" s="8">
        <v>8007716</v>
      </c>
      <c r="G30" s="8">
        <v>59310</v>
      </c>
      <c r="H30" s="8">
        <v>267915</v>
      </c>
      <c r="I30" s="8">
        <v>108981</v>
      </c>
      <c r="J30" s="8">
        <v>436206</v>
      </c>
      <c r="K30" s="8">
        <v>111864</v>
      </c>
      <c r="L30" s="8">
        <v>83505</v>
      </c>
      <c r="M30" s="8">
        <v>23913</v>
      </c>
      <c r="N30" s="8">
        <v>219282</v>
      </c>
      <c r="O30" s="8">
        <v>509622</v>
      </c>
      <c r="P30" s="8">
        <v>219787</v>
      </c>
      <c r="Q30" s="8">
        <v>461257</v>
      </c>
      <c r="R30" s="8">
        <v>1190666</v>
      </c>
      <c r="S30" s="8">
        <v>46237</v>
      </c>
      <c r="T30" s="8">
        <v>253150</v>
      </c>
      <c r="U30" s="8"/>
      <c r="V30" s="8">
        <v>299387</v>
      </c>
      <c r="W30" s="8">
        <v>2145541</v>
      </c>
      <c r="X30" s="8">
        <v>8007716</v>
      </c>
      <c r="Y30" s="8">
        <v>-5862175</v>
      </c>
      <c r="Z30" s="2">
        <v>-73.21</v>
      </c>
      <c r="AA30" s="6">
        <v>8007716</v>
      </c>
    </row>
    <row r="31" spans="1:27" ht="12.75">
      <c r="A31" s="25" t="s">
        <v>55</v>
      </c>
      <c r="B31" s="24"/>
      <c r="C31" s="6">
        <v>55921657</v>
      </c>
      <c r="D31" s="6"/>
      <c r="E31" s="7">
        <v>83969544</v>
      </c>
      <c r="F31" s="8">
        <v>69774310</v>
      </c>
      <c r="G31" s="8">
        <v>3180194</v>
      </c>
      <c r="H31" s="8">
        <v>2775324</v>
      </c>
      <c r="I31" s="8">
        <v>2619098</v>
      </c>
      <c r="J31" s="8">
        <v>8574616</v>
      </c>
      <c r="K31" s="8">
        <v>5089095</v>
      </c>
      <c r="L31" s="8">
        <v>4892011</v>
      </c>
      <c r="M31" s="8">
        <v>5359221</v>
      </c>
      <c r="N31" s="8">
        <v>15340327</v>
      </c>
      <c r="O31" s="8">
        <v>6571807</v>
      </c>
      <c r="P31" s="8">
        <v>1921393</v>
      </c>
      <c r="Q31" s="8">
        <v>2093102</v>
      </c>
      <c r="R31" s="8">
        <v>10586302</v>
      </c>
      <c r="S31" s="8">
        <v>2852129</v>
      </c>
      <c r="T31" s="8">
        <v>2461596</v>
      </c>
      <c r="U31" s="8"/>
      <c r="V31" s="8">
        <v>5313725</v>
      </c>
      <c r="W31" s="8">
        <v>39814970</v>
      </c>
      <c r="X31" s="8">
        <v>69774310</v>
      </c>
      <c r="Y31" s="8">
        <v>-29959340</v>
      </c>
      <c r="Z31" s="2">
        <v>-42.94</v>
      </c>
      <c r="AA31" s="6">
        <v>69774310</v>
      </c>
    </row>
    <row r="32" spans="1:27" ht="12.75">
      <c r="A32" s="25" t="s">
        <v>43</v>
      </c>
      <c r="B32" s="24"/>
      <c r="C32" s="6"/>
      <c r="D32" s="6"/>
      <c r="E32" s="7">
        <v>1029576</v>
      </c>
      <c r="F32" s="8">
        <v>500000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500000</v>
      </c>
      <c r="Y32" s="8">
        <v>-500000</v>
      </c>
      <c r="Z32" s="2">
        <v>-100</v>
      </c>
      <c r="AA32" s="6">
        <v>500000</v>
      </c>
    </row>
    <row r="33" spans="1:27" ht="12.75">
      <c r="A33" s="25" t="s">
        <v>56</v>
      </c>
      <c r="B33" s="24"/>
      <c r="C33" s="6">
        <v>90054137</v>
      </c>
      <c r="D33" s="6"/>
      <c r="E33" s="7">
        <v>57321984</v>
      </c>
      <c r="F33" s="8">
        <v>33217005</v>
      </c>
      <c r="G33" s="8">
        <v>1006612</v>
      </c>
      <c r="H33" s="8">
        <v>1345535</v>
      </c>
      <c r="I33" s="8">
        <v>5221077</v>
      </c>
      <c r="J33" s="8">
        <v>7573224</v>
      </c>
      <c r="K33" s="8">
        <v>2230076</v>
      </c>
      <c r="L33" s="8">
        <v>2877757</v>
      </c>
      <c r="M33" s="8">
        <v>2291865</v>
      </c>
      <c r="N33" s="8">
        <v>7399698</v>
      </c>
      <c r="O33" s="8">
        <v>567922</v>
      </c>
      <c r="P33" s="8">
        <v>582227</v>
      </c>
      <c r="Q33" s="8">
        <v>3943263</v>
      </c>
      <c r="R33" s="8">
        <v>5093412</v>
      </c>
      <c r="S33" s="8">
        <v>6945306</v>
      </c>
      <c r="T33" s="8">
        <v>468781</v>
      </c>
      <c r="U33" s="8"/>
      <c r="V33" s="8">
        <v>7414087</v>
      </c>
      <c r="W33" s="8">
        <v>27480421</v>
      </c>
      <c r="X33" s="8">
        <v>33217005</v>
      </c>
      <c r="Y33" s="8">
        <v>-5736584</v>
      </c>
      <c r="Z33" s="2">
        <v>-17.27</v>
      </c>
      <c r="AA33" s="6">
        <v>33217005</v>
      </c>
    </row>
    <row r="34" spans="1:27" ht="12.75">
      <c r="A34" s="23" t="s">
        <v>57</v>
      </c>
      <c r="B34" s="29"/>
      <c r="C34" s="6">
        <v>3040762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736310770</v>
      </c>
      <c r="D35" s="33">
        <f>SUM(D24:D34)</f>
        <v>0</v>
      </c>
      <c r="E35" s="34">
        <f t="shared" si="1"/>
        <v>704658324</v>
      </c>
      <c r="F35" s="35">
        <f t="shared" si="1"/>
        <v>596004635</v>
      </c>
      <c r="G35" s="35">
        <f t="shared" si="1"/>
        <v>47694891</v>
      </c>
      <c r="H35" s="35">
        <f t="shared" si="1"/>
        <v>22016826</v>
      </c>
      <c r="I35" s="35">
        <f t="shared" si="1"/>
        <v>26963834</v>
      </c>
      <c r="J35" s="35">
        <f t="shared" si="1"/>
        <v>96675551</v>
      </c>
      <c r="K35" s="35">
        <f t="shared" si="1"/>
        <v>26018742</v>
      </c>
      <c r="L35" s="35">
        <f t="shared" si="1"/>
        <v>28569431</v>
      </c>
      <c r="M35" s="35">
        <f t="shared" si="1"/>
        <v>27197414</v>
      </c>
      <c r="N35" s="35">
        <f t="shared" si="1"/>
        <v>81785587</v>
      </c>
      <c r="O35" s="35">
        <f t="shared" si="1"/>
        <v>13464491</v>
      </c>
      <c r="P35" s="35">
        <f t="shared" si="1"/>
        <v>180643627</v>
      </c>
      <c r="Q35" s="35">
        <f t="shared" si="1"/>
        <v>23267681</v>
      </c>
      <c r="R35" s="35">
        <f t="shared" si="1"/>
        <v>217375799</v>
      </c>
      <c r="S35" s="35">
        <f t="shared" si="1"/>
        <v>25254270</v>
      </c>
      <c r="T35" s="35">
        <f t="shared" si="1"/>
        <v>15362002</v>
      </c>
      <c r="U35" s="35">
        <f t="shared" si="1"/>
        <v>0</v>
      </c>
      <c r="V35" s="35">
        <f t="shared" si="1"/>
        <v>40616272</v>
      </c>
      <c r="W35" s="35">
        <f t="shared" si="1"/>
        <v>436453209</v>
      </c>
      <c r="X35" s="35">
        <f t="shared" si="1"/>
        <v>596004635</v>
      </c>
      <c r="Y35" s="35">
        <f t="shared" si="1"/>
        <v>-159551426</v>
      </c>
      <c r="Z35" s="36">
        <f>+IF(X35&lt;&gt;0,+(Y35/X35)*100,0)</f>
        <v>-26.770165302489634</v>
      </c>
      <c r="AA35" s="33">
        <f>SUM(AA24:AA34)</f>
        <v>596004635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-190600140</v>
      </c>
      <c r="D37" s="46">
        <f>+D21-D35</f>
        <v>0</v>
      </c>
      <c r="E37" s="47">
        <f t="shared" si="2"/>
        <v>-140864820</v>
      </c>
      <c r="F37" s="48">
        <f t="shared" si="2"/>
        <v>-58566837</v>
      </c>
      <c r="G37" s="48">
        <f t="shared" si="2"/>
        <v>1216674</v>
      </c>
      <c r="H37" s="48">
        <f t="shared" si="2"/>
        <v>566123</v>
      </c>
      <c r="I37" s="48">
        <f t="shared" si="2"/>
        <v>6997200</v>
      </c>
      <c r="J37" s="48">
        <f t="shared" si="2"/>
        <v>8779997</v>
      </c>
      <c r="K37" s="48">
        <f t="shared" si="2"/>
        <v>1798917</v>
      </c>
      <c r="L37" s="48">
        <f t="shared" si="2"/>
        <v>-8451322</v>
      </c>
      <c r="M37" s="48">
        <f t="shared" si="2"/>
        <v>-1739826</v>
      </c>
      <c r="N37" s="48">
        <f t="shared" si="2"/>
        <v>-8392231</v>
      </c>
      <c r="O37" s="48">
        <f t="shared" si="2"/>
        <v>56871514</v>
      </c>
      <c r="P37" s="48">
        <f t="shared" si="2"/>
        <v>-98929126</v>
      </c>
      <c r="Q37" s="48">
        <f t="shared" si="2"/>
        <v>59419167</v>
      </c>
      <c r="R37" s="48">
        <f t="shared" si="2"/>
        <v>17361555</v>
      </c>
      <c r="S37" s="48">
        <f t="shared" si="2"/>
        <v>-25410670</v>
      </c>
      <c r="T37" s="48">
        <f t="shared" si="2"/>
        <v>8847641</v>
      </c>
      <c r="U37" s="48">
        <f t="shared" si="2"/>
        <v>0</v>
      </c>
      <c r="V37" s="48">
        <f t="shared" si="2"/>
        <v>-16563029</v>
      </c>
      <c r="W37" s="48">
        <f t="shared" si="2"/>
        <v>1186292</v>
      </c>
      <c r="X37" s="48">
        <f>IF(F21=F35,0,X21-X35)</f>
        <v>-58566837</v>
      </c>
      <c r="Y37" s="48">
        <f t="shared" si="2"/>
        <v>59753129</v>
      </c>
      <c r="Z37" s="49">
        <f>+IF(X37&lt;&gt;0,+(Y37/X37)*100,0)</f>
        <v>-102.02553537251806</v>
      </c>
      <c r="AA37" s="46">
        <f>+AA21-AA35</f>
        <v>-58566837</v>
      </c>
    </row>
    <row r="38" spans="1:27" ht="22.5" customHeight="1">
      <c r="A38" s="50" t="s">
        <v>60</v>
      </c>
      <c r="B38" s="29"/>
      <c r="C38" s="6">
        <v>58043202</v>
      </c>
      <c r="D38" s="6"/>
      <c r="E38" s="7">
        <v>59629992</v>
      </c>
      <c r="F38" s="8">
        <v>59629992</v>
      </c>
      <c r="G38" s="8">
        <v>-2396062</v>
      </c>
      <c r="H38" s="8">
        <v>9396062</v>
      </c>
      <c r="I38" s="8">
        <v>-2349220</v>
      </c>
      <c r="J38" s="8">
        <v>4650780</v>
      </c>
      <c r="K38" s="8"/>
      <c r="L38" s="8"/>
      <c r="M38" s="8">
        <v>10465113</v>
      </c>
      <c r="N38" s="8">
        <v>10465113</v>
      </c>
      <c r="O38" s="8"/>
      <c r="P38" s="8"/>
      <c r="Q38" s="8">
        <v>1464577</v>
      </c>
      <c r="R38" s="8">
        <v>1464577</v>
      </c>
      <c r="S38" s="8"/>
      <c r="T38" s="8"/>
      <c r="U38" s="8"/>
      <c r="V38" s="8"/>
      <c r="W38" s="8">
        <v>16580470</v>
      </c>
      <c r="X38" s="8">
        <v>59629992</v>
      </c>
      <c r="Y38" s="8">
        <v>-43049522</v>
      </c>
      <c r="Z38" s="2">
        <v>-72.19</v>
      </c>
      <c r="AA38" s="6">
        <v>59629992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-132556938</v>
      </c>
      <c r="D41" s="56">
        <f>SUM(D37:D40)</f>
        <v>0</v>
      </c>
      <c r="E41" s="57">
        <f t="shared" si="3"/>
        <v>-81234828</v>
      </c>
      <c r="F41" s="58">
        <f t="shared" si="3"/>
        <v>1063155</v>
      </c>
      <c r="G41" s="58">
        <f t="shared" si="3"/>
        <v>-1179388</v>
      </c>
      <c r="H41" s="58">
        <f t="shared" si="3"/>
        <v>9962185</v>
      </c>
      <c r="I41" s="58">
        <f t="shared" si="3"/>
        <v>4647980</v>
      </c>
      <c r="J41" s="58">
        <f t="shared" si="3"/>
        <v>13430777</v>
      </c>
      <c r="K41" s="58">
        <f t="shared" si="3"/>
        <v>1798917</v>
      </c>
      <c r="L41" s="58">
        <f t="shared" si="3"/>
        <v>-8451322</v>
      </c>
      <c r="M41" s="58">
        <f t="shared" si="3"/>
        <v>8725287</v>
      </c>
      <c r="N41" s="58">
        <f t="shared" si="3"/>
        <v>2072882</v>
      </c>
      <c r="O41" s="58">
        <f t="shared" si="3"/>
        <v>56871514</v>
      </c>
      <c r="P41" s="58">
        <f t="shared" si="3"/>
        <v>-98929126</v>
      </c>
      <c r="Q41" s="58">
        <f t="shared" si="3"/>
        <v>60883744</v>
      </c>
      <c r="R41" s="58">
        <f t="shared" si="3"/>
        <v>18826132</v>
      </c>
      <c r="S41" s="58">
        <f t="shared" si="3"/>
        <v>-25410670</v>
      </c>
      <c r="T41" s="58">
        <f t="shared" si="3"/>
        <v>8847641</v>
      </c>
      <c r="U41" s="58">
        <f t="shared" si="3"/>
        <v>0</v>
      </c>
      <c r="V41" s="58">
        <f t="shared" si="3"/>
        <v>-16563029</v>
      </c>
      <c r="W41" s="58">
        <f t="shared" si="3"/>
        <v>17766762</v>
      </c>
      <c r="X41" s="58">
        <f t="shared" si="3"/>
        <v>1063155</v>
      </c>
      <c r="Y41" s="58">
        <f t="shared" si="3"/>
        <v>16703607</v>
      </c>
      <c r="Z41" s="59">
        <f>+IF(X41&lt;&gt;0,+(Y41/X41)*100,0)</f>
        <v>1571.1356293296838</v>
      </c>
      <c r="AA41" s="56">
        <f>SUM(AA37:AA40)</f>
        <v>1063155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-132556938</v>
      </c>
      <c r="D43" s="64">
        <f>+D41-D42</f>
        <v>0</v>
      </c>
      <c r="E43" s="65">
        <f t="shared" si="4"/>
        <v>-81234828</v>
      </c>
      <c r="F43" s="66">
        <f t="shared" si="4"/>
        <v>1063155</v>
      </c>
      <c r="G43" s="66">
        <f t="shared" si="4"/>
        <v>-1179388</v>
      </c>
      <c r="H43" s="66">
        <f t="shared" si="4"/>
        <v>9962185</v>
      </c>
      <c r="I43" s="66">
        <f t="shared" si="4"/>
        <v>4647980</v>
      </c>
      <c r="J43" s="66">
        <f t="shared" si="4"/>
        <v>13430777</v>
      </c>
      <c r="K43" s="66">
        <f t="shared" si="4"/>
        <v>1798917</v>
      </c>
      <c r="L43" s="66">
        <f t="shared" si="4"/>
        <v>-8451322</v>
      </c>
      <c r="M43" s="66">
        <f t="shared" si="4"/>
        <v>8725287</v>
      </c>
      <c r="N43" s="66">
        <f t="shared" si="4"/>
        <v>2072882</v>
      </c>
      <c r="O43" s="66">
        <f t="shared" si="4"/>
        <v>56871514</v>
      </c>
      <c r="P43" s="66">
        <f t="shared" si="4"/>
        <v>-98929126</v>
      </c>
      <c r="Q43" s="66">
        <f t="shared" si="4"/>
        <v>60883744</v>
      </c>
      <c r="R43" s="66">
        <f t="shared" si="4"/>
        <v>18826132</v>
      </c>
      <c r="S43" s="66">
        <f t="shared" si="4"/>
        <v>-25410670</v>
      </c>
      <c r="T43" s="66">
        <f t="shared" si="4"/>
        <v>8847641</v>
      </c>
      <c r="U43" s="66">
        <f t="shared" si="4"/>
        <v>0</v>
      </c>
      <c r="V43" s="66">
        <f t="shared" si="4"/>
        <v>-16563029</v>
      </c>
      <c r="W43" s="66">
        <f t="shared" si="4"/>
        <v>17766762</v>
      </c>
      <c r="X43" s="66">
        <f t="shared" si="4"/>
        <v>1063155</v>
      </c>
      <c r="Y43" s="66">
        <f t="shared" si="4"/>
        <v>16703607</v>
      </c>
      <c r="Z43" s="67">
        <f>+IF(X43&lt;&gt;0,+(Y43/X43)*100,0)</f>
        <v>1571.1356293296838</v>
      </c>
      <c r="AA43" s="64">
        <f>+AA41-AA42</f>
        <v>1063155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-132556938</v>
      </c>
      <c r="D45" s="56">
        <f>SUM(D43:D44)</f>
        <v>0</v>
      </c>
      <c r="E45" s="57">
        <f t="shared" si="5"/>
        <v>-81234828</v>
      </c>
      <c r="F45" s="58">
        <f t="shared" si="5"/>
        <v>1063155</v>
      </c>
      <c r="G45" s="58">
        <f t="shared" si="5"/>
        <v>-1179388</v>
      </c>
      <c r="H45" s="58">
        <f t="shared" si="5"/>
        <v>9962185</v>
      </c>
      <c r="I45" s="58">
        <f t="shared" si="5"/>
        <v>4647980</v>
      </c>
      <c r="J45" s="58">
        <f t="shared" si="5"/>
        <v>13430777</v>
      </c>
      <c r="K45" s="58">
        <f t="shared" si="5"/>
        <v>1798917</v>
      </c>
      <c r="L45" s="58">
        <f t="shared" si="5"/>
        <v>-8451322</v>
      </c>
      <c r="M45" s="58">
        <f t="shared" si="5"/>
        <v>8725287</v>
      </c>
      <c r="N45" s="58">
        <f t="shared" si="5"/>
        <v>2072882</v>
      </c>
      <c r="O45" s="58">
        <f t="shared" si="5"/>
        <v>56871514</v>
      </c>
      <c r="P45" s="58">
        <f t="shared" si="5"/>
        <v>-98929126</v>
      </c>
      <c r="Q45" s="58">
        <f t="shared" si="5"/>
        <v>60883744</v>
      </c>
      <c r="R45" s="58">
        <f t="shared" si="5"/>
        <v>18826132</v>
      </c>
      <c r="S45" s="58">
        <f t="shared" si="5"/>
        <v>-25410670</v>
      </c>
      <c r="T45" s="58">
        <f t="shared" si="5"/>
        <v>8847641</v>
      </c>
      <c r="U45" s="58">
        <f t="shared" si="5"/>
        <v>0</v>
      </c>
      <c r="V45" s="58">
        <f t="shared" si="5"/>
        <v>-16563029</v>
      </c>
      <c r="W45" s="58">
        <f t="shared" si="5"/>
        <v>17766762</v>
      </c>
      <c r="X45" s="58">
        <f t="shared" si="5"/>
        <v>1063155</v>
      </c>
      <c r="Y45" s="58">
        <f t="shared" si="5"/>
        <v>16703607</v>
      </c>
      <c r="Z45" s="59">
        <f>+IF(X45&lt;&gt;0,+(Y45/X45)*100,0)</f>
        <v>1571.1356293296838</v>
      </c>
      <c r="AA45" s="56">
        <f>SUM(AA43:AA44)</f>
        <v>1063155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-132556938</v>
      </c>
      <c r="D47" s="71">
        <f>SUM(D45:D46)</f>
        <v>0</v>
      </c>
      <c r="E47" s="72">
        <f t="shared" si="6"/>
        <v>-81234828</v>
      </c>
      <c r="F47" s="73">
        <f t="shared" si="6"/>
        <v>1063155</v>
      </c>
      <c r="G47" s="73">
        <f t="shared" si="6"/>
        <v>-1179388</v>
      </c>
      <c r="H47" s="74">
        <f t="shared" si="6"/>
        <v>9962185</v>
      </c>
      <c r="I47" s="74">
        <f t="shared" si="6"/>
        <v>4647980</v>
      </c>
      <c r="J47" s="74">
        <f t="shared" si="6"/>
        <v>13430777</v>
      </c>
      <c r="K47" s="74">
        <f t="shared" si="6"/>
        <v>1798917</v>
      </c>
      <c r="L47" s="74">
        <f t="shared" si="6"/>
        <v>-8451322</v>
      </c>
      <c r="M47" s="73">
        <f t="shared" si="6"/>
        <v>8725287</v>
      </c>
      <c r="N47" s="73">
        <f t="shared" si="6"/>
        <v>2072882</v>
      </c>
      <c r="O47" s="74">
        <f t="shared" si="6"/>
        <v>56871514</v>
      </c>
      <c r="P47" s="74">
        <f t="shared" si="6"/>
        <v>-98929126</v>
      </c>
      <c r="Q47" s="74">
        <f t="shared" si="6"/>
        <v>60883744</v>
      </c>
      <c r="R47" s="74">
        <f t="shared" si="6"/>
        <v>18826132</v>
      </c>
      <c r="S47" s="74">
        <f t="shared" si="6"/>
        <v>-25410670</v>
      </c>
      <c r="T47" s="73">
        <f t="shared" si="6"/>
        <v>8847641</v>
      </c>
      <c r="U47" s="73">
        <f t="shared" si="6"/>
        <v>0</v>
      </c>
      <c r="V47" s="74">
        <f t="shared" si="6"/>
        <v>-16563029</v>
      </c>
      <c r="W47" s="74">
        <f t="shared" si="6"/>
        <v>17766762</v>
      </c>
      <c r="X47" s="74">
        <f t="shared" si="6"/>
        <v>1063155</v>
      </c>
      <c r="Y47" s="74">
        <f t="shared" si="6"/>
        <v>16703607</v>
      </c>
      <c r="Z47" s="75">
        <f>+IF(X47&lt;&gt;0,+(Y47/X47)*100,0)</f>
        <v>1571.1356293296838</v>
      </c>
      <c r="AA47" s="76">
        <f>SUM(AA45:AA46)</f>
        <v>1063155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/>
      <c r="D11" s="6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"/>
      <c r="AA11" s="6"/>
    </row>
    <row r="12" spans="1:27" ht="12.75">
      <c r="A12" s="25" t="s">
        <v>37</v>
      </c>
      <c r="B12" s="29"/>
      <c r="C12" s="6">
        <v>10575486</v>
      </c>
      <c r="D12" s="6"/>
      <c r="E12" s="7">
        <v>8420808</v>
      </c>
      <c r="F12" s="8">
        <v>8420808</v>
      </c>
      <c r="G12" s="8">
        <v>538990</v>
      </c>
      <c r="H12" s="8">
        <v>3959393</v>
      </c>
      <c r="I12" s="8">
        <v>693679</v>
      </c>
      <c r="J12" s="8">
        <v>5192062</v>
      </c>
      <c r="K12" s="8">
        <v>-2356671</v>
      </c>
      <c r="L12" s="8">
        <v>545796</v>
      </c>
      <c r="M12" s="8">
        <v>555553</v>
      </c>
      <c r="N12" s="8">
        <v>-1255322</v>
      </c>
      <c r="O12" s="8">
        <v>615307</v>
      </c>
      <c r="P12" s="8">
        <v>623912</v>
      </c>
      <c r="Q12" s="8">
        <v>554088</v>
      </c>
      <c r="R12" s="8">
        <v>1793307</v>
      </c>
      <c r="S12" s="8">
        <v>528279</v>
      </c>
      <c r="T12" s="8">
        <v>548662</v>
      </c>
      <c r="U12" s="8"/>
      <c r="V12" s="8">
        <v>1076941</v>
      </c>
      <c r="W12" s="8">
        <v>6806988</v>
      </c>
      <c r="X12" s="8">
        <v>8420808</v>
      </c>
      <c r="Y12" s="8">
        <v>-1613820</v>
      </c>
      <c r="Z12" s="2">
        <v>-19.16</v>
      </c>
      <c r="AA12" s="6">
        <v>8420808</v>
      </c>
    </row>
    <row r="13" spans="1:27" ht="12.75">
      <c r="A13" s="23" t="s">
        <v>38</v>
      </c>
      <c r="B13" s="29"/>
      <c r="C13" s="6">
        <v>169</v>
      </c>
      <c r="D13" s="6"/>
      <c r="E13" s="7">
        <v>120</v>
      </c>
      <c r="F13" s="8">
        <v>120</v>
      </c>
      <c r="G13" s="8"/>
      <c r="H13" s="8"/>
      <c r="I13" s="8"/>
      <c r="J13" s="8"/>
      <c r="K13" s="8"/>
      <c r="L13" s="8"/>
      <c r="M13" s="8">
        <v>1</v>
      </c>
      <c r="N13" s="8">
        <v>1</v>
      </c>
      <c r="O13" s="8"/>
      <c r="P13" s="8"/>
      <c r="Q13" s="8">
        <v>26</v>
      </c>
      <c r="R13" s="8">
        <v>26</v>
      </c>
      <c r="S13" s="8"/>
      <c r="T13" s="8">
        <v>-26</v>
      </c>
      <c r="U13" s="8"/>
      <c r="V13" s="8">
        <v>-26</v>
      </c>
      <c r="W13" s="8">
        <v>1</v>
      </c>
      <c r="X13" s="8">
        <v>120</v>
      </c>
      <c r="Y13" s="8">
        <v>-119</v>
      </c>
      <c r="Z13" s="2">
        <v>-99.17</v>
      </c>
      <c r="AA13" s="6">
        <v>120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123975600</v>
      </c>
      <c r="D18" s="6"/>
      <c r="E18" s="7">
        <v>130989996</v>
      </c>
      <c r="F18" s="8">
        <v>134440996</v>
      </c>
      <c r="G18" s="8">
        <v>54163000</v>
      </c>
      <c r="H18" s="8"/>
      <c r="I18" s="8">
        <v>107261</v>
      </c>
      <c r="J18" s="8">
        <v>54270261</v>
      </c>
      <c r="K18" s="8">
        <v>41254</v>
      </c>
      <c r="L18" s="8">
        <v>41254</v>
      </c>
      <c r="M18" s="8">
        <v>43390264</v>
      </c>
      <c r="N18" s="8">
        <v>43472772</v>
      </c>
      <c r="O18" s="8">
        <v>33465</v>
      </c>
      <c r="P18" s="8">
        <v>24752</v>
      </c>
      <c r="Q18" s="8">
        <v>32521752</v>
      </c>
      <c r="R18" s="8">
        <v>32579969</v>
      </c>
      <c r="S18" s="8">
        <v>256560</v>
      </c>
      <c r="T18" s="8">
        <v>24752</v>
      </c>
      <c r="U18" s="8"/>
      <c r="V18" s="8">
        <v>281312</v>
      </c>
      <c r="W18" s="8">
        <v>130604314</v>
      </c>
      <c r="X18" s="8">
        <v>134440996</v>
      </c>
      <c r="Y18" s="8">
        <v>-3836682</v>
      </c>
      <c r="Z18" s="2">
        <v>-2.85</v>
      </c>
      <c r="AA18" s="6">
        <v>134440996</v>
      </c>
    </row>
    <row r="19" spans="1:27" ht="12.75">
      <c r="A19" s="23" t="s">
        <v>44</v>
      </c>
      <c r="B19" s="29"/>
      <c r="C19" s="6">
        <v>5231108</v>
      </c>
      <c r="D19" s="6"/>
      <c r="E19" s="7">
        <v>2201244</v>
      </c>
      <c r="F19" s="26">
        <v>1401244</v>
      </c>
      <c r="G19" s="26">
        <v>116218</v>
      </c>
      <c r="H19" s="26">
        <v>97069</v>
      </c>
      <c r="I19" s="26">
        <v>89923</v>
      </c>
      <c r="J19" s="26">
        <v>303210</v>
      </c>
      <c r="K19" s="26">
        <v>111885</v>
      </c>
      <c r="L19" s="26">
        <v>3235973</v>
      </c>
      <c r="M19" s="26">
        <v>88496</v>
      </c>
      <c r="N19" s="26">
        <v>3436354</v>
      </c>
      <c r="O19" s="26">
        <v>-3092709</v>
      </c>
      <c r="P19" s="26">
        <v>65244</v>
      </c>
      <c r="Q19" s="26">
        <v>5621</v>
      </c>
      <c r="R19" s="26">
        <v>-3021844</v>
      </c>
      <c r="S19" s="26">
        <v>28101</v>
      </c>
      <c r="T19" s="26">
        <v>130030</v>
      </c>
      <c r="U19" s="26"/>
      <c r="V19" s="26">
        <v>158131</v>
      </c>
      <c r="W19" s="26">
        <v>875851</v>
      </c>
      <c r="X19" s="26">
        <v>1401244</v>
      </c>
      <c r="Y19" s="26">
        <v>-525393</v>
      </c>
      <c r="Z19" s="27">
        <v>-37.49</v>
      </c>
      <c r="AA19" s="28">
        <v>1401244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139782363</v>
      </c>
      <c r="D21" s="33">
        <f t="shared" si="0"/>
        <v>0</v>
      </c>
      <c r="E21" s="34">
        <f t="shared" si="0"/>
        <v>141612168</v>
      </c>
      <c r="F21" s="35">
        <f t="shared" si="0"/>
        <v>144263168</v>
      </c>
      <c r="G21" s="35">
        <f t="shared" si="0"/>
        <v>54818208</v>
      </c>
      <c r="H21" s="35">
        <f t="shared" si="0"/>
        <v>4056462</v>
      </c>
      <c r="I21" s="35">
        <f t="shared" si="0"/>
        <v>890863</v>
      </c>
      <c r="J21" s="35">
        <f t="shared" si="0"/>
        <v>59765533</v>
      </c>
      <c r="K21" s="35">
        <f t="shared" si="0"/>
        <v>-2203532</v>
      </c>
      <c r="L21" s="35">
        <f t="shared" si="0"/>
        <v>3823023</v>
      </c>
      <c r="M21" s="35">
        <f t="shared" si="0"/>
        <v>44034314</v>
      </c>
      <c r="N21" s="35">
        <f t="shared" si="0"/>
        <v>45653805</v>
      </c>
      <c r="O21" s="35">
        <f t="shared" si="0"/>
        <v>-2443937</v>
      </c>
      <c r="P21" s="35">
        <f t="shared" si="0"/>
        <v>713908</v>
      </c>
      <c r="Q21" s="35">
        <f t="shared" si="0"/>
        <v>33081487</v>
      </c>
      <c r="R21" s="35">
        <f t="shared" si="0"/>
        <v>31351458</v>
      </c>
      <c r="S21" s="35">
        <f t="shared" si="0"/>
        <v>812940</v>
      </c>
      <c r="T21" s="35">
        <f t="shared" si="0"/>
        <v>703418</v>
      </c>
      <c r="U21" s="35">
        <f t="shared" si="0"/>
        <v>0</v>
      </c>
      <c r="V21" s="35">
        <f t="shared" si="0"/>
        <v>1516358</v>
      </c>
      <c r="W21" s="35">
        <f t="shared" si="0"/>
        <v>138287154</v>
      </c>
      <c r="X21" s="35">
        <f t="shared" si="0"/>
        <v>144263168</v>
      </c>
      <c r="Y21" s="35">
        <f t="shared" si="0"/>
        <v>-5976014</v>
      </c>
      <c r="Z21" s="36">
        <f>+IF(X21&lt;&gt;0,+(Y21/X21)*100,0)</f>
        <v>-4.14243918447708</v>
      </c>
      <c r="AA21" s="33">
        <f>SUM(AA5:AA20)</f>
        <v>144263168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92055946</v>
      </c>
      <c r="D24" s="6"/>
      <c r="E24" s="7">
        <v>102895884</v>
      </c>
      <c r="F24" s="8">
        <v>107717901</v>
      </c>
      <c r="G24" s="8">
        <v>9212418</v>
      </c>
      <c r="H24" s="8">
        <v>8777686</v>
      </c>
      <c r="I24" s="8">
        <v>8468041</v>
      </c>
      <c r="J24" s="8">
        <v>26458145</v>
      </c>
      <c r="K24" s="8">
        <v>8912325</v>
      </c>
      <c r="L24" s="8">
        <v>8301124</v>
      </c>
      <c r="M24" s="8">
        <v>9219208</v>
      </c>
      <c r="N24" s="8">
        <v>26432657</v>
      </c>
      <c r="O24" s="8">
        <v>8258913</v>
      </c>
      <c r="P24" s="8">
        <v>8026019</v>
      </c>
      <c r="Q24" s="8">
        <v>8155048</v>
      </c>
      <c r="R24" s="8">
        <v>24439980</v>
      </c>
      <c r="S24" s="8">
        <v>8337176</v>
      </c>
      <c r="T24" s="8">
        <v>8324708</v>
      </c>
      <c r="U24" s="8"/>
      <c r="V24" s="8">
        <v>16661884</v>
      </c>
      <c r="W24" s="8">
        <v>93992666</v>
      </c>
      <c r="X24" s="8">
        <v>107717901</v>
      </c>
      <c r="Y24" s="8">
        <v>-13725235</v>
      </c>
      <c r="Z24" s="2">
        <v>-12.74</v>
      </c>
      <c r="AA24" s="6">
        <v>107717901</v>
      </c>
    </row>
    <row r="25" spans="1:27" ht="12.75">
      <c r="A25" s="25" t="s">
        <v>49</v>
      </c>
      <c r="B25" s="24"/>
      <c r="C25" s="6">
        <v>10120771</v>
      </c>
      <c r="D25" s="6"/>
      <c r="E25" s="7">
        <v>8621556</v>
      </c>
      <c r="F25" s="8">
        <v>8309195</v>
      </c>
      <c r="G25" s="8">
        <v>705674</v>
      </c>
      <c r="H25" s="8">
        <v>733564</v>
      </c>
      <c r="I25" s="8">
        <v>839016</v>
      </c>
      <c r="J25" s="8">
        <v>2278254</v>
      </c>
      <c r="K25" s="8">
        <v>924026</v>
      </c>
      <c r="L25" s="8">
        <v>926869</v>
      </c>
      <c r="M25" s="8">
        <v>1014883</v>
      </c>
      <c r="N25" s="8">
        <v>2865778</v>
      </c>
      <c r="O25" s="8">
        <v>722155</v>
      </c>
      <c r="P25" s="8">
        <v>861089</v>
      </c>
      <c r="Q25" s="8">
        <v>866486</v>
      </c>
      <c r="R25" s="8">
        <v>2449730</v>
      </c>
      <c r="S25" s="8">
        <v>663419</v>
      </c>
      <c r="T25" s="8">
        <v>657865</v>
      </c>
      <c r="U25" s="8"/>
      <c r="V25" s="8">
        <v>1321284</v>
      </c>
      <c r="W25" s="8">
        <v>8915046</v>
      </c>
      <c r="X25" s="8">
        <v>8309195</v>
      </c>
      <c r="Y25" s="8">
        <v>605851</v>
      </c>
      <c r="Z25" s="2">
        <v>7.29</v>
      </c>
      <c r="AA25" s="6">
        <v>8309195</v>
      </c>
    </row>
    <row r="26" spans="1:27" ht="12.75">
      <c r="A26" s="25" t="s">
        <v>50</v>
      </c>
      <c r="B26" s="24"/>
      <c r="C26" s="6"/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/>
    </row>
    <row r="27" spans="1:27" ht="12.75">
      <c r="A27" s="25" t="s">
        <v>51</v>
      </c>
      <c r="B27" s="24"/>
      <c r="C27" s="6">
        <v>5083206</v>
      </c>
      <c r="D27" s="6"/>
      <c r="E27" s="7">
        <v>6706704</v>
      </c>
      <c r="F27" s="8">
        <v>6706704</v>
      </c>
      <c r="G27" s="8"/>
      <c r="H27" s="8"/>
      <c r="I27" s="8"/>
      <c r="J27" s="8"/>
      <c r="K27" s="8"/>
      <c r="L27" s="8"/>
      <c r="M27" s="8"/>
      <c r="N27" s="8"/>
      <c r="O27" s="8"/>
      <c r="P27" s="8">
        <v>4298556</v>
      </c>
      <c r="Q27" s="8">
        <v>556825</v>
      </c>
      <c r="R27" s="8">
        <v>4855381</v>
      </c>
      <c r="S27" s="8">
        <v>556825</v>
      </c>
      <c r="T27" s="8"/>
      <c r="U27" s="8"/>
      <c r="V27" s="8">
        <v>556825</v>
      </c>
      <c r="W27" s="8">
        <v>5412206</v>
      </c>
      <c r="X27" s="8">
        <v>6706704</v>
      </c>
      <c r="Y27" s="8">
        <v>-1294498</v>
      </c>
      <c r="Z27" s="2">
        <v>-19.3</v>
      </c>
      <c r="AA27" s="6">
        <v>6706704</v>
      </c>
    </row>
    <row r="28" spans="1:27" ht="12.7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1664416</v>
      </c>
      <c r="D30" s="6"/>
      <c r="E30" s="7">
        <v>2979792</v>
      </c>
      <c r="F30" s="8">
        <v>3363847</v>
      </c>
      <c r="G30" s="8">
        <v>5232</v>
      </c>
      <c r="H30" s="8">
        <v>117177</v>
      </c>
      <c r="I30" s="8">
        <v>168232</v>
      </c>
      <c r="J30" s="8">
        <v>290641</v>
      </c>
      <c r="K30" s="8">
        <v>337920</v>
      </c>
      <c r="L30" s="8">
        <v>167987</v>
      </c>
      <c r="M30" s="8">
        <v>205845</v>
      </c>
      <c r="N30" s="8">
        <v>711752</v>
      </c>
      <c r="O30" s="8">
        <v>89926</v>
      </c>
      <c r="P30" s="8">
        <v>131750</v>
      </c>
      <c r="Q30" s="8">
        <v>200069</v>
      </c>
      <c r="R30" s="8">
        <v>421745</v>
      </c>
      <c r="S30" s="8">
        <v>297236</v>
      </c>
      <c r="T30" s="8">
        <v>71061</v>
      </c>
      <c r="U30" s="8"/>
      <c r="V30" s="8">
        <v>368297</v>
      </c>
      <c r="W30" s="8">
        <v>1792435</v>
      </c>
      <c r="X30" s="8">
        <v>3363847</v>
      </c>
      <c r="Y30" s="8">
        <v>-1571412</v>
      </c>
      <c r="Z30" s="2">
        <v>-46.71</v>
      </c>
      <c r="AA30" s="6">
        <v>3363847</v>
      </c>
    </row>
    <row r="31" spans="1:27" ht="12.75">
      <c r="A31" s="25" t="s">
        <v>55</v>
      </c>
      <c r="B31" s="24"/>
      <c r="C31" s="6">
        <v>28086319</v>
      </c>
      <c r="D31" s="6"/>
      <c r="E31" s="7">
        <v>22349640</v>
      </c>
      <c r="F31" s="8">
        <v>23008818</v>
      </c>
      <c r="G31" s="8">
        <v>409222</v>
      </c>
      <c r="H31" s="8">
        <v>405322</v>
      </c>
      <c r="I31" s="8">
        <v>1484982</v>
      </c>
      <c r="J31" s="8">
        <v>2299526</v>
      </c>
      <c r="K31" s="8">
        <v>836120</v>
      </c>
      <c r="L31" s="8">
        <v>16329051</v>
      </c>
      <c r="M31" s="8">
        <v>987729</v>
      </c>
      <c r="N31" s="8">
        <v>18152900</v>
      </c>
      <c r="O31" s="8">
        <v>1439216</v>
      </c>
      <c r="P31" s="8">
        <v>815302</v>
      </c>
      <c r="Q31" s="8">
        <v>1343029</v>
      </c>
      <c r="R31" s="8">
        <v>3597547</v>
      </c>
      <c r="S31" s="8">
        <v>910677</v>
      </c>
      <c r="T31" s="8">
        <v>1789449</v>
      </c>
      <c r="U31" s="8"/>
      <c r="V31" s="8">
        <v>2700126</v>
      </c>
      <c r="W31" s="8">
        <v>26750099</v>
      </c>
      <c r="X31" s="8">
        <v>23008818</v>
      </c>
      <c r="Y31" s="8">
        <v>3741281</v>
      </c>
      <c r="Z31" s="2">
        <v>16.26</v>
      </c>
      <c r="AA31" s="6">
        <v>23008818</v>
      </c>
    </row>
    <row r="32" spans="1:27" ht="12.75">
      <c r="A32" s="25" t="s">
        <v>43</v>
      </c>
      <c r="B32" s="24"/>
      <c r="C32" s="6">
        <v>138730</v>
      </c>
      <c r="D32" s="6"/>
      <c r="E32" s="7">
        <v>136764</v>
      </c>
      <c r="F32" s="8">
        <v>136764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136764</v>
      </c>
      <c r="Y32" s="8">
        <v>-136764</v>
      </c>
      <c r="Z32" s="2">
        <v>-100</v>
      </c>
      <c r="AA32" s="6">
        <v>136764</v>
      </c>
    </row>
    <row r="33" spans="1:27" ht="12.75">
      <c r="A33" s="25" t="s">
        <v>56</v>
      </c>
      <c r="B33" s="24"/>
      <c r="C33" s="6">
        <v>20935207</v>
      </c>
      <c r="D33" s="6"/>
      <c r="E33" s="7">
        <v>25294584</v>
      </c>
      <c r="F33" s="8">
        <v>21433692</v>
      </c>
      <c r="G33" s="8">
        <v>187360</v>
      </c>
      <c r="H33" s="8">
        <v>1044768</v>
      </c>
      <c r="I33" s="8">
        <v>722518</v>
      </c>
      <c r="J33" s="8">
        <v>1954646</v>
      </c>
      <c r="K33" s="8">
        <v>1448736</v>
      </c>
      <c r="L33" s="8">
        <v>2361432</v>
      </c>
      <c r="M33" s="8">
        <v>1557857</v>
      </c>
      <c r="N33" s="8">
        <v>5368025</v>
      </c>
      <c r="O33" s="8">
        <v>2964281</v>
      </c>
      <c r="P33" s="8">
        <v>871132</v>
      </c>
      <c r="Q33" s="8">
        <v>1453108</v>
      </c>
      <c r="R33" s="8">
        <v>5288521</v>
      </c>
      <c r="S33" s="8">
        <v>1311412</v>
      </c>
      <c r="T33" s="8">
        <v>416052</v>
      </c>
      <c r="U33" s="8"/>
      <c r="V33" s="8">
        <v>1727464</v>
      </c>
      <c r="W33" s="8">
        <v>14338656</v>
      </c>
      <c r="X33" s="8">
        <v>21433692</v>
      </c>
      <c r="Y33" s="8">
        <v>-7095036</v>
      </c>
      <c r="Z33" s="2">
        <v>-33.1</v>
      </c>
      <c r="AA33" s="6">
        <v>21433692</v>
      </c>
    </row>
    <row r="34" spans="1:27" ht="12.75">
      <c r="A34" s="23" t="s">
        <v>57</v>
      </c>
      <c r="B34" s="29"/>
      <c r="C34" s="6">
        <v>26923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158111518</v>
      </c>
      <c r="D35" s="33">
        <f>SUM(D24:D34)</f>
        <v>0</v>
      </c>
      <c r="E35" s="34">
        <f t="shared" si="1"/>
        <v>168984924</v>
      </c>
      <c r="F35" s="35">
        <f t="shared" si="1"/>
        <v>170676921</v>
      </c>
      <c r="G35" s="35">
        <f t="shared" si="1"/>
        <v>10519906</v>
      </c>
      <c r="H35" s="35">
        <f t="shared" si="1"/>
        <v>11078517</v>
      </c>
      <c r="I35" s="35">
        <f t="shared" si="1"/>
        <v>11682789</v>
      </c>
      <c r="J35" s="35">
        <f t="shared" si="1"/>
        <v>33281212</v>
      </c>
      <c r="K35" s="35">
        <f t="shared" si="1"/>
        <v>12459127</v>
      </c>
      <c r="L35" s="35">
        <f t="shared" si="1"/>
        <v>28086463</v>
      </c>
      <c r="M35" s="35">
        <f t="shared" si="1"/>
        <v>12985522</v>
      </c>
      <c r="N35" s="35">
        <f t="shared" si="1"/>
        <v>53531112</v>
      </c>
      <c r="O35" s="35">
        <f t="shared" si="1"/>
        <v>13474491</v>
      </c>
      <c r="P35" s="35">
        <f t="shared" si="1"/>
        <v>15003848</v>
      </c>
      <c r="Q35" s="35">
        <f t="shared" si="1"/>
        <v>12574565</v>
      </c>
      <c r="R35" s="35">
        <f t="shared" si="1"/>
        <v>41052904</v>
      </c>
      <c r="S35" s="35">
        <f t="shared" si="1"/>
        <v>12076745</v>
      </c>
      <c r="T35" s="35">
        <f t="shared" si="1"/>
        <v>11259135</v>
      </c>
      <c r="U35" s="35">
        <f t="shared" si="1"/>
        <v>0</v>
      </c>
      <c r="V35" s="35">
        <f t="shared" si="1"/>
        <v>23335880</v>
      </c>
      <c r="W35" s="35">
        <f t="shared" si="1"/>
        <v>151201108</v>
      </c>
      <c r="X35" s="35">
        <f t="shared" si="1"/>
        <v>170676921</v>
      </c>
      <c r="Y35" s="35">
        <f t="shared" si="1"/>
        <v>-19475813</v>
      </c>
      <c r="Z35" s="36">
        <f>+IF(X35&lt;&gt;0,+(Y35/X35)*100,0)</f>
        <v>-11.41092356593426</v>
      </c>
      <c r="AA35" s="33">
        <f>SUM(AA24:AA34)</f>
        <v>170676921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-18329155</v>
      </c>
      <c r="D37" s="46">
        <f>+D21-D35</f>
        <v>0</v>
      </c>
      <c r="E37" s="47">
        <f t="shared" si="2"/>
        <v>-27372756</v>
      </c>
      <c r="F37" s="48">
        <f t="shared" si="2"/>
        <v>-26413753</v>
      </c>
      <c r="G37" s="48">
        <f t="shared" si="2"/>
        <v>44298302</v>
      </c>
      <c r="H37" s="48">
        <f t="shared" si="2"/>
        <v>-7022055</v>
      </c>
      <c r="I37" s="48">
        <f t="shared" si="2"/>
        <v>-10791926</v>
      </c>
      <c r="J37" s="48">
        <f t="shared" si="2"/>
        <v>26484321</v>
      </c>
      <c r="K37" s="48">
        <f t="shared" si="2"/>
        <v>-14662659</v>
      </c>
      <c r="L37" s="48">
        <f t="shared" si="2"/>
        <v>-24263440</v>
      </c>
      <c r="M37" s="48">
        <f t="shared" si="2"/>
        <v>31048792</v>
      </c>
      <c r="N37" s="48">
        <f t="shared" si="2"/>
        <v>-7877307</v>
      </c>
      <c r="O37" s="48">
        <f t="shared" si="2"/>
        <v>-15918428</v>
      </c>
      <c r="P37" s="48">
        <f t="shared" si="2"/>
        <v>-14289940</v>
      </c>
      <c r="Q37" s="48">
        <f t="shared" si="2"/>
        <v>20506922</v>
      </c>
      <c r="R37" s="48">
        <f t="shared" si="2"/>
        <v>-9701446</v>
      </c>
      <c r="S37" s="48">
        <f t="shared" si="2"/>
        <v>-11263805</v>
      </c>
      <c r="T37" s="48">
        <f t="shared" si="2"/>
        <v>-10555717</v>
      </c>
      <c r="U37" s="48">
        <f t="shared" si="2"/>
        <v>0</v>
      </c>
      <c r="V37" s="48">
        <f t="shared" si="2"/>
        <v>-21819522</v>
      </c>
      <c r="W37" s="48">
        <f t="shared" si="2"/>
        <v>-12913954</v>
      </c>
      <c r="X37" s="48">
        <f>IF(F21=F35,0,X21-X35)</f>
        <v>-26413753</v>
      </c>
      <c r="Y37" s="48">
        <f t="shared" si="2"/>
        <v>13499799</v>
      </c>
      <c r="Z37" s="49">
        <f>+IF(X37&lt;&gt;0,+(Y37/X37)*100,0)</f>
        <v>-51.10897720592753</v>
      </c>
      <c r="AA37" s="46">
        <f>+AA21-AA35</f>
        <v>-26413753</v>
      </c>
    </row>
    <row r="38" spans="1:27" ht="22.5" customHeight="1">
      <c r="A38" s="50" t="s">
        <v>60</v>
      </c>
      <c r="B38" s="29"/>
      <c r="C38" s="6">
        <v>2133000</v>
      </c>
      <c r="D38" s="6"/>
      <c r="E38" s="7">
        <v>2259000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2"/>
      <c r="AA38" s="6"/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-16196155</v>
      </c>
      <c r="D41" s="56">
        <f>SUM(D37:D40)</f>
        <v>0</v>
      </c>
      <c r="E41" s="57">
        <f t="shared" si="3"/>
        <v>-25113756</v>
      </c>
      <c r="F41" s="58">
        <f t="shared" si="3"/>
        <v>-26413753</v>
      </c>
      <c r="G41" s="58">
        <f t="shared" si="3"/>
        <v>44298302</v>
      </c>
      <c r="H41" s="58">
        <f t="shared" si="3"/>
        <v>-7022055</v>
      </c>
      <c r="I41" s="58">
        <f t="shared" si="3"/>
        <v>-10791926</v>
      </c>
      <c r="J41" s="58">
        <f t="shared" si="3"/>
        <v>26484321</v>
      </c>
      <c r="K41" s="58">
        <f t="shared" si="3"/>
        <v>-14662659</v>
      </c>
      <c r="L41" s="58">
        <f t="shared" si="3"/>
        <v>-24263440</v>
      </c>
      <c r="M41" s="58">
        <f t="shared" si="3"/>
        <v>31048792</v>
      </c>
      <c r="N41" s="58">
        <f t="shared" si="3"/>
        <v>-7877307</v>
      </c>
      <c r="O41" s="58">
        <f t="shared" si="3"/>
        <v>-15918428</v>
      </c>
      <c r="P41" s="58">
        <f t="shared" si="3"/>
        <v>-14289940</v>
      </c>
      <c r="Q41" s="58">
        <f t="shared" si="3"/>
        <v>20506922</v>
      </c>
      <c r="R41" s="58">
        <f t="shared" si="3"/>
        <v>-9701446</v>
      </c>
      <c r="S41" s="58">
        <f t="shared" si="3"/>
        <v>-11263805</v>
      </c>
      <c r="T41" s="58">
        <f t="shared" si="3"/>
        <v>-10555717</v>
      </c>
      <c r="U41" s="58">
        <f t="shared" si="3"/>
        <v>0</v>
      </c>
      <c r="V41" s="58">
        <f t="shared" si="3"/>
        <v>-21819522</v>
      </c>
      <c r="W41" s="58">
        <f t="shared" si="3"/>
        <v>-12913954</v>
      </c>
      <c r="X41" s="58">
        <f t="shared" si="3"/>
        <v>-26413753</v>
      </c>
      <c r="Y41" s="58">
        <f t="shared" si="3"/>
        <v>13499799</v>
      </c>
      <c r="Z41" s="59">
        <f>+IF(X41&lt;&gt;0,+(Y41/X41)*100,0)</f>
        <v>-51.10897720592753</v>
      </c>
      <c r="AA41" s="56">
        <f>SUM(AA37:AA40)</f>
        <v>-26413753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-16196155</v>
      </c>
      <c r="D43" s="64">
        <f>+D41-D42</f>
        <v>0</v>
      </c>
      <c r="E43" s="65">
        <f t="shared" si="4"/>
        <v>-25113756</v>
      </c>
      <c r="F43" s="66">
        <f t="shared" si="4"/>
        <v>-26413753</v>
      </c>
      <c r="G43" s="66">
        <f t="shared" si="4"/>
        <v>44298302</v>
      </c>
      <c r="H43" s="66">
        <f t="shared" si="4"/>
        <v>-7022055</v>
      </c>
      <c r="I43" s="66">
        <f t="shared" si="4"/>
        <v>-10791926</v>
      </c>
      <c r="J43" s="66">
        <f t="shared" si="4"/>
        <v>26484321</v>
      </c>
      <c r="K43" s="66">
        <f t="shared" si="4"/>
        <v>-14662659</v>
      </c>
      <c r="L43" s="66">
        <f t="shared" si="4"/>
        <v>-24263440</v>
      </c>
      <c r="M43" s="66">
        <f t="shared" si="4"/>
        <v>31048792</v>
      </c>
      <c r="N43" s="66">
        <f t="shared" si="4"/>
        <v>-7877307</v>
      </c>
      <c r="O43" s="66">
        <f t="shared" si="4"/>
        <v>-15918428</v>
      </c>
      <c r="P43" s="66">
        <f t="shared" si="4"/>
        <v>-14289940</v>
      </c>
      <c r="Q43" s="66">
        <f t="shared" si="4"/>
        <v>20506922</v>
      </c>
      <c r="R43" s="66">
        <f t="shared" si="4"/>
        <v>-9701446</v>
      </c>
      <c r="S43" s="66">
        <f t="shared" si="4"/>
        <v>-11263805</v>
      </c>
      <c r="T43" s="66">
        <f t="shared" si="4"/>
        <v>-10555717</v>
      </c>
      <c r="U43" s="66">
        <f t="shared" si="4"/>
        <v>0</v>
      </c>
      <c r="V43" s="66">
        <f t="shared" si="4"/>
        <v>-21819522</v>
      </c>
      <c r="W43" s="66">
        <f t="shared" si="4"/>
        <v>-12913954</v>
      </c>
      <c r="X43" s="66">
        <f t="shared" si="4"/>
        <v>-26413753</v>
      </c>
      <c r="Y43" s="66">
        <f t="shared" si="4"/>
        <v>13499799</v>
      </c>
      <c r="Z43" s="67">
        <f>+IF(X43&lt;&gt;0,+(Y43/X43)*100,0)</f>
        <v>-51.10897720592753</v>
      </c>
      <c r="AA43" s="64">
        <f>+AA41-AA42</f>
        <v>-26413753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-16196155</v>
      </c>
      <c r="D45" s="56">
        <f>SUM(D43:D44)</f>
        <v>0</v>
      </c>
      <c r="E45" s="57">
        <f t="shared" si="5"/>
        <v>-25113756</v>
      </c>
      <c r="F45" s="58">
        <f t="shared" si="5"/>
        <v>-26413753</v>
      </c>
      <c r="G45" s="58">
        <f t="shared" si="5"/>
        <v>44298302</v>
      </c>
      <c r="H45" s="58">
        <f t="shared" si="5"/>
        <v>-7022055</v>
      </c>
      <c r="I45" s="58">
        <f t="shared" si="5"/>
        <v>-10791926</v>
      </c>
      <c r="J45" s="58">
        <f t="shared" si="5"/>
        <v>26484321</v>
      </c>
      <c r="K45" s="58">
        <f t="shared" si="5"/>
        <v>-14662659</v>
      </c>
      <c r="L45" s="58">
        <f t="shared" si="5"/>
        <v>-24263440</v>
      </c>
      <c r="M45" s="58">
        <f t="shared" si="5"/>
        <v>31048792</v>
      </c>
      <c r="N45" s="58">
        <f t="shared" si="5"/>
        <v>-7877307</v>
      </c>
      <c r="O45" s="58">
        <f t="shared" si="5"/>
        <v>-15918428</v>
      </c>
      <c r="P45" s="58">
        <f t="shared" si="5"/>
        <v>-14289940</v>
      </c>
      <c r="Q45" s="58">
        <f t="shared" si="5"/>
        <v>20506922</v>
      </c>
      <c r="R45" s="58">
        <f t="shared" si="5"/>
        <v>-9701446</v>
      </c>
      <c r="S45" s="58">
        <f t="shared" si="5"/>
        <v>-11263805</v>
      </c>
      <c r="T45" s="58">
        <f t="shared" si="5"/>
        <v>-10555717</v>
      </c>
      <c r="U45" s="58">
        <f t="shared" si="5"/>
        <v>0</v>
      </c>
      <c r="V45" s="58">
        <f t="shared" si="5"/>
        <v>-21819522</v>
      </c>
      <c r="W45" s="58">
        <f t="shared" si="5"/>
        <v>-12913954</v>
      </c>
      <c r="X45" s="58">
        <f t="shared" si="5"/>
        <v>-26413753</v>
      </c>
      <c r="Y45" s="58">
        <f t="shared" si="5"/>
        <v>13499799</v>
      </c>
      <c r="Z45" s="59">
        <f>+IF(X45&lt;&gt;0,+(Y45/X45)*100,0)</f>
        <v>-51.10897720592753</v>
      </c>
      <c r="AA45" s="56">
        <f>SUM(AA43:AA44)</f>
        <v>-26413753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-16196155</v>
      </c>
      <c r="D47" s="71">
        <f>SUM(D45:D46)</f>
        <v>0</v>
      </c>
      <c r="E47" s="72">
        <f t="shared" si="6"/>
        <v>-25113756</v>
      </c>
      <c r="F47" s="73">
        <f t="shared" si="6"/>
        <v>-26413753</v>
      </c>
      <c r="G47" s="73">
        <f t="shared" si="6"/>
        <v>44298302</v>
      </c>
      <c r="H47" s="74">
        <f t="shared" si="6"/>
        <v>-7022055</v>
      </c>
      <c r="I47" s="74">
        <f t="shared" si="6"/>
        <v>-10791926</v>
      </c>
      <c r="J47" s="74">
        <f t="shared" si="6"/>
        <v>26484321</v>
      </c>
      <c r="K47" s="74">
        <f t="shared" si="6"/>
        <v>-14662659</v>
      </c>
      <c r="L47" s="74">
        <f t="shared" si="6"/>
        <v>-24263440</v>
      </c>
      <c r="M47" s="73">
        <f t="shared" si="6"/>
        <v>31048792</v>
      </c>
      <c r="N47" s="73">
        <f t="shared" si="6"/>
        <v>-7877307</v>
      </c>
      <c r="O47" s="74">
        <f t="shared" si="6"/>
        <v>-15918428</v>
      </c>
      <c r="P47" s="74">
        <f t="shared" si="6"/>
        <v>-14289940</v>
      </c>
      <c r="Q47" s="74">
        <f t="shared" si="6"/>
        <v>20506922</v>
      </c>
      <c r="R47" s="74">
        <f t="shared" si="6"/>
        <v>-9701446</v>
      </c>
      <c r="S47" s="74">
        <f t="shared" si="6"/>
        <v>-11263805</v>
      </c>
      <c r="T47" s="73">
        <f t="shared" si="6"/>
        <v>-10555717</v>
      </c>
      <c r="U47" s="73">
        <f t="shared" si="6"/>
        <v>0</v>
      </c>
      <c r="V47" s="74">
        <f t="shared" si="6"/>
        <v>-21819522</v>
      </c>
      <c r="W47" s="74">
        <f t="shared" si="6"/>
        <v>-12913954</v>
      </c>
      <c r="X47" s="74">
        <f t="shared" si="6"/>
        <v>-26413753</v>
      </c>
      <c r="Y47" s="74">
        <f t="shared" si="6"/>
        <v>13499799</v>
      </c>
      <c r="Z47" s="75">
        <f>+IF(X47&lt;&gt;0,+(Y47/X47)*100,0)</f>
        <v>-51.10897720592753</v>
      </c>
      <c r="AA47" s="76">
        <f>SUM(AA45:AA46)</f>
        <v>-26413753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36281988</v>
      </c>
      <c r="D5" s="6"/>
      <c r="E5" s="7">
        <v>37508820</v>
      </c>
      <c r="F5" s="8">
        <v>37405602</v>
      </c>
      <c r="G5" s="8">
        <v>3108029</v>
      </c>
      <c r="H5" s="8">
        <v>3109478</v>
      </c>
      <c r="I5" s="8">
        <v>3105626</v>
      </c>
      <c r="J5" s="8">
        <v>9323133</v>
      </c>
      <c r="K5" s="8">
        <v>3108423</v>
      </c>
      <c r="L5" s="8">
        <v>3108423</v>
      </c>
      <c r="M5" s="8">
        <v>3107993</v>
      </c>
      <c r="N5" s="8">
        <v>9324839</v>
      </c>
      <c r="O5" s="8">
        <v>3108162</v>
      </c>
      <c r="P5" s="8">
        <v>3105001</v>
      </c>
      <c r="Q5" s="8">
        <v>3107971</v>
      </c>
      <c r="R5" s="8">
        <v>9321134</v>
      </c>
      <c r="S5" s="8">
        <v>3107620</v>
      </c>
      <c r="T5" s="8">
        <v>3107493</v>
      </c>
      <c r="U5" s="8"/>
      <c r="V5" s="8">
        <v>6215113</v>
      </c>
      <c r="W5" s="8">
        <v>34184219</v>
      </c>
      <c r="X5" s="8">
        <v>37405602</v>
      </c>
      <c r="Y5" s="8">
        <v>-3221383</v>
      </c>
      <c r="Z5" s="2">
        <v>-8.61</v>
      </c>
      <c r="AA5" s="6">
        <v>37405602</v>
      </c>
    </row>
    <row r="6" spans="1:27" ht="12.75">
      <c r="A6" s="23" t="s">
        <v>32</v>
      </c>
      <c r="B6" s="24"/>
      <c r="C6" s="6">
        <v>50357907</v>
      </c>
      <c r="D6" s="6"/>
      <c r="E6" s="7">
        <v>61292220</v>
      </c>
      <c r="F6" s="8">
        <v>60062706</v>
      </c>
      <c r="G6" s="8">
        <v>4197702</v>
      </c>
      <c r="H6" s="8">
        <v>4778861</v>
      </c>
      <c r="I6" s="8">
        <v>4633948</v>
      </c>
      <c r="J6" s="8">
        <v>13610511</v>
      </c>
      <c r="K6" s="8">
        <v>5370562</v>
      </c>
      <c r="L6" s="8">
        <v>5448130</v>
      </c>
      <c r="M6" s="8">
        <v>5479019</v>
      </c>
      <c r="N6" s="8">
        <v>16297711</v>
      </c>
      <c r="O6" s="8">
        <v>5385836</v>
      </c>
      <c r="P6" s="8">
        <v>5485537</v>
      </c>
      <c r="Q6" s="8">
        <v>5408738</v>
      </c>
      <c r="R6" s="8">
        <v>16280111</v>
      </c>
      <c r="S6" s="8">
        <v>5233597</v>
      </c>
      <c r="T6" s="8">
        <v>4727134</v>
      </c>
      <c r="U6" s="8"/>
      <c r="V6" s="8">
        <v>9960731</v>
      </c>
      <c r="W6" s="8">
        <v>56149064</v>
      </c>
      <c r="X6" s="8">
        <v>60062706</v>
      </c>
      <c r="Y6" s="8">
        <v>-3913642</v>
      </c>
      <c r="Z6" s="2">
        <v>-6.52</v>
      </c>
      <c r="AA6" s="6">
        <v>60062706</v>
      </c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3995131</v>
      </c>
      <c r="D9" s="6"/>
      <c r="E9" s="7">
        <v>4464456</v>
      </c>
      <c r="F9" s="8">
        <v>4782588</v>
      </c>
      <c r="G9" s="8">
        <v>397400</v>
      </c>
      <c r="H9" s="8">
        <v>397400</v>
      </c>
      <c r="I9" s="8">
        <v>410710</v>
      </c>
      <c r="J9" s="8">
        <v>1205510</v>
      </c>
      <c r="K9" s="8">
        <v>396910</v>
      </c>
      <c r="L9" s="8">
        <v>386600</v>
      </c>
      <c r="M9" s="8">
        <v>398270</v>
      </c>
      <c r="N9" s="8">
        <v>1181780</v>
      </c>
      <c r="O9" s="8">
        <v>398270</v>
      </c>
      <c r="P9" s="8">
        <v>398810</v>
      </c>
      <c r="Q9" s="8">
        <v>397480</v>
      </c>
      <c r="R9" s="8">
        <v>1194560</v>
      </c>
      <c r="S9" s="8">
        <v>397940</v>
      </c>
      <c r="T9" s="8">
        <v>397940</v>
      </c>
      <c r="U9" s="8"/>
      <c r="V9" s="8">
        <v>795880</v>
      </c>
      <c r="W9" s="8">
        <v>4377730</v>
      </c>
      <c r="X9" s="8">
        <v>4782588</v>
      </c>
      <c r="Y9" s="8">
        <v>-404858</v>
      </c>
      <c r="Z9" s="2">
        <v>-8.47</v>
      </c>
      <c r="AA9" s="6">
        <v>4782588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154991</v>
      </c>
      <c r="D11" s="6"/>
      <c r="E11" s="7">
        <v>164316</v>
      </c>
      <c r="F11" s="8">
        <v>182004</v>
      </c>
      <c r="G11" s="8">
        <v>8852</v>
      </c>
      <c r="H11" s="8">
        <v>12772</v>
      </c>
      <c r="I11" s="8">
        <v>23998</v>
      </c>
      <c r="J11" s="8">
        <v>45622</v>
      </c>
      <c r="K11" s="8">
        <v>15497</v>
      </c>
      <c r="L11" s="8">
        <v>21196</v>
      </c>
      <c r="M11" s="8">
        <v>12023</v>
      </c>
      <c r="N11" s="8">
        <v>48716</v>
      </c>
      <c r="O11" s="8">
        <v>10469</v>
      </c>
      <c r="P11" s="8">
        <v>20025</v>
      </c>
      <c r="Q11" s="8">
        <v>12206</v>
      </c>
      <c r="R11" s="8">
        <v>42700</v>
      </c>
      <c r="S11" s="8">
        <v>10469</v>
      </c>
      <c r="T11" s="8">
        <v>10507</v>
      </c>
      <c r="U11" s="8"/>
      <c r="V11" s="8">
        <v>20976</v>
      </c>
      <c r="W11" s="8">
        <v>158014</v>
      </c>
      <c r="X11" s="8">
        <v>182004</v>
      </c>
      <c r="Y11" s="8">
        <v>-23990</v>
      </c>
      <c r="Z11" s="2">
        <v>-13.18</v>
      </c>
      <c r="AA11" s="6">
        <v>182004</v>
      </c>
    </row>
    <row r="12" spans="1:27" ht="12.75">
      <c r="A12" s="25" t="s">
        <v>37</v>
      </c>
      <c r="B12" s="29"/>
      <c r="C12" s="6">
        <v>4017399</v>
      </c>
      <c r="D12" s="6"/>
      <c r="E12" s="7">
        <v>3684780</v>
      </c>
      <c r="F12" s="8">
        <v>5569998</v>
      </c>
      <c r="G12" s="8">
        <v>486011</v>
      </c>
      <c r="H12" s="8">
        <v>492183</v>
      </c>
      <c r="I12" s="8">
        <v>452714</v>
      </c>
      <c r="J12" s="8">
        <v>1430908</v>
      </c>
      <c r="K12" s="8">
        <v>443151</v>
      </c>
      <c r="L12" s="8">
        <v>396941</v>
      </c>
      <c r="M12" s="8">
        <v>514941</v>
      </c>
      <c r="N12" s="8">
        <v>1355033</v>
      </c>
      <c r="O12" s="8">
        <v>508610</v>
      </c>
      <c r="P12" s="8">
        <v>429583</v>
      </c>
      <c r="Q12" s="8">
        <v>416392</v>
      </c>
      <c r="R12" s="8">
        <v>1354585</v>
      </c>
      <c r="S12" s="8">
        <v>264058</v>
      </c>
      <c r="T12" s="8">
        <v>168482</v>
      </c>
      <c r="U12" s="8"/>
      <c r="V12" s="8">
        <v>432540</v>
      </c>
      <c r="W12" s="8">
        <v>4573066</v>
      </c>
      <c r="X12" s="8">
        <v>5569998</v>
      </c>
      <c r="Y12" s="8">
        <v>-996932</v>
      </c>
      <c r="Z12" s="2">
        <v>-17.9</v>
      </c>
      <c r="AA12" s="6">
        <v>5569998</v>
      </c>
    </row>
    <row r="13" spans="1:27" ht="12.75">
      <c r="A13" s="23" t="s">
        <v>38</v>
      </c>
      <c r="B13" s="29"/>
      <c r="C13" s="6">
        <v>7477217</v>
      </c>
      <c r="D13" s="6"/>
      <c r="E13" s="7">
        <v>7462692</v>
      </c>
      <c r="F13" s="8">
        <v>7900002</v>
      </c>
      <c r="G13" s="8">
        <v>677295</v>
      </c>
      <c r="H13" s="8">
        <v>685368</v>
      </c>
      <c r="I13" s="8">
        <v>636083</v>
      </c>
      <c r="J13" s="8">
        <v>1998746</v>
      </c>
      <c r="K13" s="8">
        <v>598882</v>
      </c>
      <c r="L13" s="8">
        <v>631867</v>
      </c>
      <c r="M13" s="8">
        <v>655461</v>
      </c>
      <c r="N13" s="8">
        <v>1886210</v>
      </c>
      <c r="O13" s="8">
        <v>665462</v>
      </c>
      <c r="P13" s="8">
        <v>659145</v>
      </c>
      <c r="Q13" s="8">
        <v>670422</v>
      </c>
      <c r="R13" s="8">
        <v>1995029</v>
      </c>
      <c r="S13" s="8">
        <v>572544</v>
      </c>
      <c r="T13" s="8">
        <v>589431</v>
      </c>
      <c r="U13" s="8"/>
      <c r="V13" s="8">
        <v>1161975</v>
      </c>
      <c r="W13" s="8">
        <v>7041960</v>
      </c>
      <c r="X13" s="8">
        <v>7900002</v>
      </c>
      <c r="Y13" s="8">
        <v>-858042</v>
      </c>
      <c r="Z13" s="2">
        <v>-10.86</v>
      </c>
      <c r="AA13" s="6">
        <v>7900002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1299038</v>
      </c>
      <c r="D15" s="6"/>
      <c r="E15" s="7">
        <v>112056</v>
      </c>
      <c r="F15" s="8">
        <v>134250</v>
      </c>
      <c r="G15" s="8">
        <v>12485</v>
      </c>
      <c r="H15" s="8">
        <v>6550</v>
      </c>
      <c r="I15" s="8">
        <v>10601</v>
      </c>
      <c r="J15" s="8">
        <v>29636</v>
      </c>
      <c r="K15" s="8">
        <v>18550</v>
      </c>
      <c r="L15" s="8">
        <v>11750</v>
      </c>
      <c r="M15" s="8">
        <v>6609</v>
      </c>
      <c r="N15" s="8">
        <v>36909</v>
      </c>
      <c r="O15" s="8">
        <v>6900</v>
      </c>
      <c r="P15" s="8">
        <v>3750</v>
      </c>
      <c r="Q15" s="8">
        <v>17636</v>
      </c>
      <c r="R15" s="8">
        <v>28286</v>
      </c>
      <c r="S15" s="8">
        <v>17050</v>
      </c>
      <c r="T15" s="8">
        <v>26383</v>
      </c>
      <c r="U15" s="8"/>
      <c r="V15" s="8">
        <v>43433</v>
      </c>
      <c r="W15" s="8">
        <v>138264</v>
      </c>
      <c r="X15" s="8">
        <v>134250</v>
      </c>
      <c r="Y15" s="8">
        <v>4014</v>
      </c>
      <c r="Z15" s="2">
        <v>2.99</v>
      </c>
      <c r="AA15" s="6">
        <v>134250</v>
      </c>
    </row>
    <row r="16" spans="1:27" ht="12.75">
      <c r="A16" s="23" t="s">
        <v>41</v>
      </c>
      <c r="B16" s="29"/>
      <c r="C16" s="6">
        <v>3261858</v>
      </c>
      <c r="D16" s="6"/>
      <c r="E16" s="7">
        <v>3521748</v>
      </c>
      <c r="F16" s="8">
        <v>4877910</v>
      </c>
      <c r="G16" s="8"/>
      <c r="H16" s="8">
        <v>1310</v>
      </c>
      <c r="I16" s="8"/>
      <c r="J16" s="8">
        <v>1310</v>
      </c>
      <c r="K16" s="8"/>
      <c r="L16" s="8"/>
      <c r="M16" s="8">
        <v>2030955</v>
      </c>
      <c r="N16" s="8">
        <v>2030955</v>
      </c>
      <c r="O16" s="8"/>
      <c r="P16" s="8"/>
      <c r="Q16" s="8"/>
      <c r="R16" s="8"/>
      <c r="S16" s="8"/>
      <c r="T16" s="8"/>
      <c r="U16" s="8"/>
      <c r="V16" s="8"/>
      <c r="W16" s="8">
        <v>2032265</v>
      </c>
      <c r="X16" s="8">
        <v>4877910</v>
      </c>
      <c r="Y16" s="8">
        <v>-2845645</v>
      </c>
      <c r="Z16" s="2">
        <v>-58.34</v>
      </c>
      <c r="AA16" s="6">
        <v>4877910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133485000</v>
      </c>
      <c r="D18" s="6"/>
      <c r="E18" s="7">
        <v>148974012</v>
      </c>
      <c r="F18" s="8">
        <v>149570012</v>
      </c>
      <c r="G18" s="8">
        <v>60416000</v>
      </c>
      <c r="H18" s="8"/>
      <c r="I18" s="8"/>
      <c r="J18" s="8">
        <v>60416000</v>
      </c>
      <c r="K18" s="8"/>
      <c r="L18" s="8"/>
      <c r="M18" s="8">
        <v>48332000</v>
      </c>
      <c r="N18" s="8">
        <v>48332000</v>
      </c>
      <c r="O18" s="8"/>
      <c r="P18" s="8">
        <v>300</v>
      </c>
      <c r="Q18" s="8">
        <v>38726858</v>
      </c>
      <c r="R18" s="8">
        <v>38727158</v>
      </c>
      <c r="S18" s="8"/>
      <c r="T18" s="8"/>
      <c r="U18" s="8"/>
      <c r="V18" s="8"/>
      <c r="W18" s="8">
        <v>147475158</v>
      </c>
      <c r="X18" s="8">
        <v>149570012</v>
      </c>
      <c r="Y18" s="8">
        <v>-2094854</v>
      </c>
      <c r="Z18" s="2">
        <v>-1.4</v>
      </c>
      <c r="AA18" s="6">
        <v>149570012</v>
      </c>
    </row>
    <row r="19" spans="1:27" ht="12.75">
      <c r="A19" s="23" t="s">
        <v>44</v>
      </c>
      <c r="B19" s="29"/>
      <c r="C19" s="6">
        <v>7217587</v>
      </c>
      <c r="D19" s="6"/>
      <c r="E19" s="7">
        <v>1441980</v>
      </c>
      <c r="F19" s="26">
        <v>1109586</v>
      </c>
      <c r="G19" s="26">
        <v>62668</v>
      </c>
      <c r="H19" s="26">
        <v>64776</v>
      </c>
      <c r="I19" s="26">
        <v>141035</v>
      </c>
      <c r="J19" s="26">
        <v>268479</v>
      </c>
      <c r="K19" s="26">
        <v>152684</v>
      </c>
      <c r="L19" s="26">
        <v>25017</v>
      </c>
      <c r="M19" s="26">
        <v>89128</v>
      </c>
      <c r="N19" s="26">
        <v>266829</v>
      </c>
      <c r="O19" s="26">
        <v>11100</v>
      </c>
      <c r="P19" s="26">
        <v>16150</v>
      </c>
      <c r="Q19" s="26">
        <v>-59920</v>
      </c>
      <c r="R19" s="26">
        <v>-32670</v>
      </c>
      <c r="S19" s="26">
        <v>3186</v>
      </c>
      <c r="T19" s="26">
        <v>5149</v>
      </c>
      <c r="U19" s="26"/>
      <c r="V19" s="26">
        <v>8335</v>
      </c>
      <c r="W19" s="26">
        <v>510973</v>
      </c>
      <c r="X19" s="26">
        <v>1109586</v>
      </c>
      <c r="Y19" s="26">
        <v>-598613</v>
      </c>
      <c r="Z19" s="27">
        <v>-53.95</v>
      </c>
      <c r="AA19" s="28">
        <v>1109586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247548116</v>
      </c>
      <c r="D21" s="33">
        <f t="shared" si="0"/>
        <v>0</v>
      </c>
      <c r="E21" s="34">
        <f t="shared" si="0"/>
        <v>268627080</v>
      </c>
      <c r="F21" s="35">
        <f t="shared" si="0"/>
        <v>271594658</v>
      </c>
      <c r="G21" s="35">
        <f t="shared" si="0"/>
        <v>69366442</v>
      </c>
      <c r="H21" s="35">
        <f t="shared" si="0"/>
        <v>9548698</v>
      </c>
      <c r="I21" s="35">
        <f t="shared" si="0"/>
        <v>9414715</v>
      </c>
      <c r="J21" s="35">
        <f t="shared" si="0"/>
        <v>88329855</v>
      </c>
      <c r="K21" s="35">
        <f t="shared" si="0"/>
        <v>10104659</v>
      </c>
      <c r="L21" s="35">
        <f t="shared" si="0"/>
        <v>10029924</v>
      </c>
      <c r="M21" s="35">
        <f t="shared" si="0"/>
        <v>60626399</v>
      </c>
      <c r="N21" s="35">
        <f t="shared" si="0"/>
        <v>80760982</v>
      </c>
      <c r="O21" s="35">
        <f t="shared" si="0"/>
        <v>10094809</v>
      </c>
      <c r="P21" s="35">
        <f t="shared" si="0"/>
        <v>10118301</v>
      </c>
      <c r="Q21" s="35">
        <f t="shared" si="0"/>
        <v>48697783</v>
      </c>
      <c r="R21" s="35">
        <f t="shared" si="0"/>
        <v>68910893</v>
      </c>
      <c r="S21" s="35">
        <f t="shared" si="0"/>
        <v>9606464</v>
      </c>
      <c r="T21" s="35">
        <f t="shared" si="0"/>
        <v>9032519</v>
      </c>
      <c r="U21" s="35">
        <f t="shared" si="0"/>
        <v>0</v>
      </c>
      <c r="V21" s="35">
        <f t="shared" si="0"/>
        <v>18638983</v>
      </c>
      <c r="W21" s="35">
        <f t="shared" si="0"/>
        <v>256640713</v>
      </c>
      <c r="X21" s="35">
        <f t="shared" si="0"/>
        <v>271594658</v>
      </c>
      <c r="Y21" s="35">
        <f t="shared" si="0"/>
        <v>-14953945</v>
      </c>
      <c r="Z21" s="36">
        <f>+IF(X21&lt;&gt;0,+(Y21/X21)*100,0)</f>
        <v>-5.505979060898908</v>
      </c>
      <c r="AA21" s="33">
        <f>SUM(AA5:AA20)</f>
        <v>271594658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74510953</v>
      </c>
      <c r="D24" s="6"/>
      <c r="E24" s="7">
        <v>93981636</v>
      </c>
      <c r="F24" s="8">
        <v>90067494</v>
      </c>
      <c r="G24" s="8">
        <v>6650693</v>
      </c>
      <c r="H24" s="8">
        <v>6688529</v>
      </c>
      <c r="I24" s="8">
        <v>6528190</v>
      </c>
      <c r="J24" s="8">
        <v>19867412</v>
      </c>
      <c r="K24" s="8">
        <v>6573173</v>
      </c>
      <c r="L24" s="8">
        <v>13205013</v>
      </c>
      <c r="M24" s="8">
        <v>-214939</v>
      </c>
      <c r="N24" s="8">
        <v>19563247</v>
      </c>
      <c r="O24" s="8">
        <v>8991995</v>
      </c>
      <c r="P24" s="8">
        <v>4423139</v>
      </c>
      <c r="Q24" s="8">
        <v>6271216</v>
      </c>
      <c r="R24" s="8">
        <v>19686350</v>
      </c>
      <c r="S24" s="8">
        <v>7147498</v>
      </c>
      <c r="T24" s="8">
        <v>7077265</v>
      </c>
      <c r="U24" s="8"/>
      <c r="V24" s="8">
        <v>14224763</v>
      </c>
      <c r="W24" s="8">
        <v>73341772</v>
      </c>
      <c r="X24" s="8">
        <v>90067494</v>
      </c>
      <c r="Y24" s="8">
        <v>-16725722</v>
      </c>
      <c r="Z24" s="2">
        <v>-18.57</v>
      </c>
      <c r="AA24" s="6">
        <v>90067494</v>
      </c>
    </row>
    <row r="25" spans="1:27" ht="12.75">
      <c r="A25" s="25" t="s">
        <v>49</v>
      </c>
      <c r="B25" s="24"/>
      <c r="C25" s="6">
        <v>13825840</v>
      </c>
      <c r="D25" s="6"/>
      <c r="E25" s="7">
        <v>14533344</v>
      </c>
      <c r="F25" s="8">
        <v>14533344</v>
      </c>
      <c r="G25" s="8">
        <v>1138200</v>
      </c>
      <c r="H25" s="8">
        <v>1114654</v>
      </c>
      <c r="I25" s="8">
        <v>1081726</v>
      </c>
      <c r="J25" s="8">
        <v>3334580</v>
      </c>
      <c r="K25" s="8">
        <v>1093931</v>
      </c>
      <c r="L25" s="8">
        <v>2258372</v>
      </c>
      <c r="M25" s="8">
        <v>2929</v>
      </c>
      <c r="N25" s="8">
        <v>3355232</v>
      </c>
      <c r="O25" s="8">
        <v>1072963</v>
      </c>
      <c r="P25" s="8">
        <v>1100381</v>
      </c>
      <c r="Q25" s="8">
        <v>1098640</v>
      </c>
      <c r="R25" s="8">
        <v>3271984</v>
      </c>
      <c r="S25" s="8">
        <v>1098051</v>
      </c>
      <c r="T25" s="8">
        <v>1350489</v>
      </c>
      <c r="U25" s="8"/>
      <c r="V25" s="8">
        <v>2448540</v>
      </c>
      <c r="W25" s="8">
        <v>12410336</v>
      </c>
      <c r="X25" s="8">
        <v>14533344</v>
      </c>
      <c r="Y25" s="8">
        <v>-2123008</v>
      </c>
      <c r="Z25" s="2">
        <v>-14.61</v>
      </c>
      <c r="AA25" s="6">
        <v>14533344</v>
      </c>
    </row>
    <row r="26" spans="1:27" ht="12.75">
      <c r="A26" s="25" t="s">
        <v>50</v>
      </c>
      <c r="B26" s="24"/>
      <c r="C26" s="6">
        <v>12472193</v>
      </c>
      <c r="D26" s="6"/>
      <c r="E26" s="7">
        <v>13320912</v>
      </c>
      <c r="F26" s="8">
        <v>13320914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13320914</v>
      </c>
      <c r="Y26" s="8">
        <v>-13320914</v>
      </c>
      <c r="Z26" s="2">
        <v>-100</v>
      </c>
      <c r="AA26" s="6">
        <v>13320914</v>
      </c>
    </row>
    <row r="27" spans="1:27" ht="12.75">
      <c r="A27" s="25" t="s">
        <v>51</v>
      </c>
      <c r="B27" s="24"/>
      <c r="C27" s="6">
        <v>47002588</v>
      </c>
      <c r="D27" s="6"/>
      <c r="E27" s="7">
        <v>52000008</v>
      </c>
      <c r="F27" s="8">
        <v>52000008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52000008</v>
      </c>
      <c r="Y27" s="8">
        <v>-52000008</v>
      </c>
      <c r="Z27" s="2">
        <v>-100</v>
      </c>
      <c r="AA27" s="6">
        <v>52000008</v>
      </c>
    </row>
    <row r="28" spans="1:27" ht="12.75">
      <c r="A28" s="25" t="s">
        <v>52</v>
      </c>
      <c r="B28" s="24"/>
      <c r="C28" s="6">
        <v>2031512</v>
      </c>
      <c r="D28" s="6"/>
      <c r="E28" s="7">
        <v>145656</v>
      </c>
      <c r="F28" s="8">
        <v>105654</v>
      </c>
      <c r="G28" s="8"/>
      <c r="H28" s="8"/>
      <c r="I28" s="8">
        <v>52155</v>
      </c>
      <c r="J28" s="8">
        <v>52155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>
        <v>52155</v>
      </c>
      <c r="X28" s="8">
        <v>105654</v>
      </c>
      <c r="Y28" s="8">
        <v>-53499</v>
      </c>
      <c r="Z28" s="2">
        <v>-50.64</v>
      </c>
      <c r="AA28" s="6">
        <v>105654</v>
      </c>
    </row>
    <row r="29" spans="1:27" ht="12.75">
      <c r="A29" s="25" t="s">
        <v>53</v>
      </c>
      <c r="B29" s="24"/>
      <c r="C29" s="6">
        <v>33910689</v>
      </c>
      <c r="D29" s="6"/>
      <c r="E29" s="7">
        <v>42224004</v>
      </c>
      <c r="F29" s="8">
        <v>39000000</v>
      </c>
      <c r="G29" s="8"/>
      <c r="H29" s="8">
        <v>4504906</v>
      </c>
      <c r="I29" s="8">
        <v>4445107</v>
      </c>
      <c r="J29" s="8">
        <v>8950013</v>
      </c>
      <c r="K29" s="8">
        <v>2630310</v>
      </c>
      <c r="L29" s="8">
        <v>5888239</v>
      </c>
      <c r="M29" s="8">
        <v>15409</v>
      </c>
      <c r="N29" s="8">
        <v>8533958</v>
      </c>
      <c r="O29" s="8">
        <v>2678922</v>
      </c>
      <c r="P29" s="8">
        <v>2911339</v>
      </c>
      <c r="Q29" s="8">
        <v>2705597</v>
      </c>
      <c r="R29" s="8">
        <v>8295858</v>
      </c>
      <c r="S29" s="8">
        <v>2814808</v>
      </c>
      <c r="T29" s="8">
        <v>2277810</v>
      </c>
      <c r="U29" s="8"/>
      <c r="V29" s="8">
        <v>5092618</v>
      </c>
      <c r="W29" s="8">
        <v>30872447</v>
      </c>
      <c r="X29" s="8">
        <v>39000000</v>
      </c>
      <c r="Y29" s="8">
        <v>-8127553</v>
      </c>
      <c r="Z29" s="2">
        <v>-20.84</v>
      </c>
      <c r="AA29" s="6">
        <v>39000000</v>
      </c>
    </row>
    <row r="30" spans="1:27" ht="12.75">
      <c r="A30" s="25" t="s">
        <v>54</v>
      </c>
      <c r="B30" s="24"/>
      <c r="C30" s="6">
        <v>1775672</v>
      </c>
      <c r="D30" s="6"/>
      <c r="E30" s="7">
        <v>2331420</v>
      </c>
      <c r="F30" s="8">
        <v>2524422</v>
      </c>
      <c r="G30" s="8">
        <v>21930</v>
      </c>
      <c r="H30" s="8">
        <v>155262</v>
      </c>
      <c r="I30" s="8">
        <v>148003</v>
      </c>
      <c r="J30" s="8">
        <v>325195</v>
      </c>
      <c r="K30" s="8">
        <v>56600</v>
      </c>
      <c r="L30" s="8">
        <v>84091</v>
      </c>
      <c r="M30" s="8">
        <v>71900</v>
      </c>
      <c r="N30" s="8">
        <v>212591</v>
      </c>
      <c r="O30" s="8">
        <v>80163</v>
      </c>
      <c r="P30" s="8">
        <v>382539</v>
      </c>
      <c r="Q30" s="8">
        <v>172104</v>
      </c>
      <c r="R30" s="8">
        <v>634806</v>
      </c>
      <c r="S30" s="8">
        <v>660</v>
      </c>
      <c r="T30" s="8">
        <v>56199</v>
      </c>
      <c r="U30" s="8"/>
      <c r="V30" s="8">
        <v>56859</v>
      </c>
      <c r="W30" s="8">
        <v>1229451</v>
      </c>
      <c r="X30" s="8">
        <v>2524422</v>
      </c>
      <c r="Y30" s="8">
        <v>-1294971</v>
      </c>
      <c r="Z30" s="2">
        <v>-51.3</v>
      </c>
      <c r="AA30" s="6">
        <v>2524422</v>
      </c>
    </row>
    <row r="31" spans="1:27" ht="12.75">
      <c r="A31" s="25" t="s">
        <v>55</v>
      </c>
      <c r="B31" s="24"/>
      <c r="C31" s="6">
        <v>28655632</v>
      </c>
      <c r="D31" s="6"/>
      <c r="E31" s="7">
        <v>36956460</v>
      </c>
      <c r="F31" s="8">
        <v>37861717</v>
      </c>
      <c r="G31" s="8">
        <v>1153182</v>
      </c>
      <c r="H31" s="8">
        <v>820746</v>
      </c>
      <c r="I31" s="8">
        <v>4291505</v>
      </c>
      <c r="J31" s="8">
        <v>6265433</v>
      </c>
      <c r="K31" s="8">
        <v>1679600</v>
      </c>
      <c r="L31" s="8">
        <v>2217125</v>
      </c>
      <c r="M31" s="8">
        <v>3190037</v>
      </c>
      <c r="N31" s="8">
        <v>7086762</v>
      </c>
      <c r="O31" s="8">
        <v>1779694</v>
      </c>
      <c r="P31" s="8">
        <v>963592</v>
      </c>
      <c r="Q31" s="8">
        <v>2971781</v>
      </c>
      <c r="R31" s="8">
        <v>5715067</v>
      </c>
      <c r="S31" s="8">
        <v>1071800</v>
      </c>
      <c r="T31" s="8">
        <v>1989716</v>
      </c>
      <c r="U31" s="8"/>
      <c r="V31" s="8">
        <v>3061516</v>
      </c>
      <c r="W31" s="8">
        <v>22128778</v>
      </c>
      <c r="X31" s="8">
        <v>37861717</v>
      </c>
      <c r="Y31" s="8">
        <v>-15732939</v>
      </c>
      <c r="Z31" s="2">
        <v>-41.55</v>
      </c>
      <c r="AA31" s="6">
        <v>37861717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36048114</v>
      </c>
      <c r="D33" s="6"/>
      <c r="E33" s="7">
        <v>42881868</v>
      </c>
      <c r="F33" s="8">
        <v>43074769</v>
      </c>
      <c r="G33" s="8">
        <v>3441030</v>
      </c>
      <c r="H33" s="8">
        <v>1700260</v>
      </c>
      <c r="I33" s="8">
        <v>2361066</v>
      </c>
      <c r="J33" s="8">
        <v>7502356</v>
      </c>
      <c r="K33" s="8">
        <v>3647757</v>
      </c>
      <c r="L33" s="8">
        <v>3742383</v>
      </c>
      <c r="M33" s="8">
        <v>3325856</v>
      </c>
      <c r="N33" s="8">
        <v>10715996</v>
      </c>
      <c r="O33" s="8">
        <v>2997240</v>
      </c>
      <c r="P33" s="8">
        <v>1996242</v>
      </c>
      <c r="Q33" s="8">
        <v>2073263</v>
      </c>
      <c r="R33" s="8">
        <v>7066745</v>
      </c>
      <c r="S33" s="8">
        <v>1373273</v>
      </c>
      <c r="T33" s="8">
        <v>2362879</v>
      </c>
      <c r="U33" s="8"/>
      <c r="V33" s="8">
        <v>3736152</v>
      </c>
      <c r="W33" s="8">
        <v>29021249</v>
      </c>
      <c r="X33" s="8">
        <v>43074769</v>
      </c>
      <c r="Y33" s="8">
        <v>-14053520</v>
      </c>
      <c r="Z33" s="2">
        <v>-32.63</v>
      </c>
      <c r="AA33" s="6">
        <v>43074769</v>
      </c>
    </row>
    <row r="34" spans="1:27" ht="12.75">
      <c r="A34" s="23" t="s">
        <v>57</v>
      </c>
      <c r="B34" s="29"/>
      <c r="C34" s="6">
        <v>-9343000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240890193</v>
      </c>
      <c r="D35" s="33">
        <f>SUM(D24:D34)</f>
        <v>0</v>
      </c>
      <c r="E35" s="34">
        <f t="shared" si="1"/>
        <v>298375308</v>
      </c>
      <c r="F35" s="35">
        <f t="shared" si="1"/>
        <v>292488322</v>
      </c>
      <c r="G35" s="35">
        <f t="shared" si="1"/>
        <v>12405035</v>
      </c>
      <c r="H35" s="35">
        <f t="shared" si="1"/>
        <v>14984357</v>
      </c>
      <c r="I35" s="35">
        <f t="shared" si="1"/>
        <v>18907752</v>
      </c>
      <c r="J35" s="35">
        <f t="shared" si="1"/>
        <v>46297144</v>
      </c>
      <c r="K35" s="35">
        <f t="shared" si="1"/>
        <v>15681371</v>
      </c>
      <c r="L35" s="35">
        <f t="shared" si="1"/>
        <v>27395223</v>
      </c>
      <c r="M35" s="35">
        <f t="shared" si="1"/>
        <v>6391192</v>
      </c>
      <c r="N35" s="35">
        <f t="shared" si="1"/>
        <v>49467786</v>
      </c>
      <c r="O35" s="35">
        <f t="shared" si="1"/>
        <v>17600977</v>
      </c>
      <c r="P35" s="35">
        <f t="shared" si="1"/>
        <v>11777232</v>
      </c>
      <c r="Q35" s="35">
        <f t="shared" si="1"/>
        <v>15292601</v>
      </c>
      <c r="R35" s="35">
        <f t="shared" si="1"/>
        <v>44670810</v>
      </c>
      <c r="S35" s="35">
        <f t="shared" si="1"/>
        <v>13506090</v>
      </c>
      <c r="T35" s="35">
        <f t="shared" si="1"/>
        <v>15114358</v>
      </c>
      <c r="U35" s="35">
        <f t="shared" si="1"/>
        <v>0</v>
      </c>
      <c r="V35" s="35">
        <f t="shared" si="1"/>
        <v>28620448</v>
      </c>
      <c r="W35" s="35">
        <f t="shared" si="1"/>
        <v>169056188</v>
      </c>
      <c r="X35" s="35">
        <f t="shared" si="1"/>
        <v>292488322</v>
      </c>
      <c r="Y35" s="35">
        <f t="shared" si="1"/>
        <v>-123432134</v>
      </c>
      <c r="Z35" s="36">
        <f>+IF(X35&lt;&gt;0,+(Y35/X35)*100,0)</f>
        <v>-42.20070502507105</v>
      </c>
      <c r="AA35" s="33">
        <f>SUM(AA24:AA34)</f>
        <v>292488322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6657923</v>
      </c>
      <c r="D37" s="46">
        <f>+D21-D35</f>
        <v>0</v>
      </c>
      <c r="E37" s="47">
        <f t="shared" si="2"/>
        <v>-29748228</v>
      </c>
      <c r="F37" s="48">
        <f t="shared" si="2"/>
        <v>-20893664</v>
      </c>
      <c r="G37" s="48">
        <f t="shared" si="2"/>
        <v>56961407</v>
      </c>
      <c r="H37" s="48">
        <f t="shared" si="2"/>
        <v>-5435659</v>
      </c>
      <c r="I37" s="48">
        <f t="shared" si="2"/>
        <v>-9493037</v>
      </c>
      <c r="J37" s="48">
        <f t="shared" si="2"/>
        <v>42032711</v>
      </c>
      <c r="K37" s="48">
        <f t="shared" si="2"/>
        <v>-5576712</v>
      </c>
      <c r="L37" s="48">
        <f t="shared" si="2"/>
        <v>-17365299</v>
      </c>
      <c r="M37" s="48">
        <f t="shared" si="2"/>
        <v>54235207</v>
      </c>
      <c r="N37" s="48">
        <f t="shared" si="2"/>
        <v>31293196</v>
      </c>
      <c r="O37" s="48">
        <f t="shared" si="2"/>
        <v>-7506168</v>
      </c>
      <c r="P37" s="48">
        <f t="shared" si="2"/>
        <v>-1658931</v>
      </c>
      <c r="Q37" s="48">
        <f t="shared" si="2"/>
        <v>33405182</v>
      </c>
      <c r="R37" s="48">
        <f t="shared" si="2"/>
        <v>24240083</v>
      </c>
      <c r="S37" s="48">
        <f t="shared" si="2"/>
        <v>-3899626</v>
      </c>
      <c r="T37" s="48">
        <f t="shared" si="2"/>
        <v>-6081839</v>
      </c>
      <c r="U37" s="48">
        <f t="shared" si="2"/>
        <v>0</v>
      </c>
      <c r="V37" s="48">
        <f t="shared" si="2"/>
        <v>-9981465</v>
      </c>
      <c r="W37" s="48">
        <f t="shared" si="2"/>
        <v>87584525</v>
      </c>
      <c r="X37" s="48">
        <f>IF(F21=F35,0,X21-X35)</f>
        <v>-20893664</v>
      </c>
      <c r="Y37" s="48">
        <f t="shared" si="2"/>
        <v>108478189</v>
      </c>
      <c r="Z37" s="49">
        <f>+IF(X37&lt;&gt;0,+(Y37/X37)*100,0)</f>
        <v>-519.1917942204872</v>
      </c>
      <c r="AA37" s="46">
        <f>+AA21-AA35</f>
        <v>-20893664</v>
      </c>
    </row>
    <row r="38" spans="1:27" ht="22.5" customHeight="1">
      <c r="A38" s="50" t="s">
        <v>60</v>
      </c>
      <c r="B38" s="29"/>
      <c r="C38" s="6">
        <v>33446324</v>
      </c>
      <c r="D38" s="6"/>
      <c r="E38" s="7">
        <v>33443004</v>
      </c>
      <c r="F38" s="8">
        <v>33443004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v>22214995</v>
      </c>
      <c r="R38" s="8">
        <v>22214995</v>
      </c>
      <c r="S38" s="8"/>
      <c r="T38" s="8"/>
      <c r="U38" s="8"/>
      <c r="V38" s="8"/>
      <c r="W38" s="8">
        <v>22214995</v>
      </c>
      <c r="X38" s="8">
        <v>33443004</v>
      </c>
      <c r="Y38" s="8">
        <v>-11228009</v>
      </c>
      <c r="Z38" s="2">
        <v>-33.57</v>
      </c>
      <c r="AA38" s="6">
        <v>33443004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40104247</v>
      </c>
      <c r="D41" s="56">
        <f>SUM(D37:D40)</f>
        <v>0</v>
      </c>
      <c r="E41" s="57">
        <f t="shared" si="3"/>
        <v>3694776</v>
      </c>
      <c r="F41" s="58">
        <f t="shared" si="3"/>
        <v>12549340</v>
      </c>
      <c r="G41" s="58">
        <f t="shared" si="3"/>
        <v>56961407</v>
      </c>
      <c r="H41" s="58">
        <f t="shared" si="3"/>
        <v>-5435659</v>
      </c>
      <c r="I41" s="58">
        <f t="shared" si="3"/>
        <v>-9493037</v>
      </c>
      <c r="J41" s="58">
        <f t="shared" si="3"/>
        <v>42032711</v>
      </c>
      <c r="K41" s="58">
        <f t="shared" si="3"/>
        <v>-5576712</v>
      </c>
      <c r="L41" s="58">
        <f t="shared" si="3"/>
        <v>-17365299</v>
      </c>
      <c r="M41" s="58">
        <f t="shared" si="3"/>
        <v>54235207</v>
      </c>
      <c r="N41" s="58">
        <f t="shared" si="3"/>
        <v>31293196</v>
      </c>
      <c r="O41" s="58">
        <f t="shared" si="3"/>
        <v>-7506168</v>
      </c>
      <c r="P41" s="58">
        <f t="shared" si="3"/>
        <v>-1658931</v>
      </c>
      <c r="Q41" s="58">
        <f t="shared" si="3"/>
        <v>55620177</v>
      </c>
      <c r="R41" s="58">
        <f t="shared" si="3"/>
        <v>46455078</v>
      </c>
      <c r="S41" s="58">
        <f t="shared" si="3"/>
        <v>-3899626</v>
      </c>
      <c r="T41" s="58">
        <f t="shared" si="3"/>
        <v>-6081839</v>
      </c>
      <c r="U41" s="58">
        <f t="shared" si="3"/>
        <v>0</v>
      </c>
      <c r="V41" s="58">
        <f t="shared" si="3"/>
        <v>-9981465</v>
      </c>
      <c r="W41" s="58">
        <f t="shared" si="3"/>
        <v>109799520</v>
      </c>
      <c r="X41" s="58">
        <f t="shared" si="3"/>
        <v>12549340</v>
      </c>
      <c r="Y41" s="58">
        <f t="shared" si="3"/>
        <v>97250180</v>
      </c>
      <c r="Z41" s="59">
        <f>+IF(X41&lt;&gt;0,+(Y41/X41)*100,0)</f>
        <v>774.9425866220853</v>
      </c>
      <c r="AA41" s="56">
        <f>SUM(AA37:AA40)</f>
        <v>12549340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40104247</v>
      </c>
      <c r="D43" s="64">
        <f>+D41-D42</f>
        <v>0</v>
      </c>
      <c r="E43" s="65">
        <f t="shared" si="4"/>
        <v>3694776</v>
      </c>
      <c r="F43" s="66">
        <f t="shared" si="4"/>
        <v>12549340</v>
      </c>
      <c r="G43" s="66">
        <f t="shared" si="4"/>
        <v>56961407</v>
      </c>
      <c r="H43" s="66">
        <f t="shared" si="4"/>
        <v>-5435659</v>
      </c>
      <c r="I43" s="66">
        <f t="shared" si="4"/>
        <v>-9493037</v>
      </c>
      <c r="J43" s="66">
        <f t="shared" si="4"/>
        <v>42032711</v>
      </c>
      <c r="K43" s="66">
        <f t="shared" si="4"/>
        <v>-5576712</v>
      </c>
      <c r="L43" s="66">
        <f t="shared" si="4"/>
        <v>-17365299</v>
      </c>
      <c r="M43" s="66">
        <f t="shared" si="4"/>
        <v>54235207</v>
      </c>
      <c r="N43" s="66">
        <f t="shared" si="4"/>
        <v>31293196</v>
      </c>
      <c r="O43" s="66">
        <f t="shared" si="4"/>
        <v>-7506168</v>
      </c>
      <c r="P43" s="66">
        <f t="shared" si="4"/>
        <v>-1658931</v>
      </c>
      <c r="Q43" s="66">
        <f t="shared" si="4"/>
        <v>55620177</v>
      </c>
      <c r="R43" s="66">
        <f t="shared" si="4"/>
        <v>46455078</v>
      </c>
      <c r="S43" s="66">
        <f t="shared" si="4"/>
        <v>-3899626</v>
      </c>
      <c r="T43" s="66">
        <f t="shared" si="4"/>
        <v>-6081839</v>
      </c>
      <c r="U43" s="66">
        <f t="shared" si="4"/>
        <v>0</v>
      </c>
      <c r="V43" s="66">
        <f t="shared" si="4"/>
        <v>-9981465</v>
      </c>
      <c r="W43" s="66">
        <f t="shared" si="4"/>
        <v>109799520</v>
      </c>
      <c r="X43" s="66">
        <f t="shared" si="4"/>
        <v>12549340</v>
      </c>
      <c r="Y43" s="66">
        <f t="shared" si="4"/>
        <v>97250180</v>
      </c>
      <c r="Z43" s="67">
        <f>+IF(X43&lt;&gt;0,+(Y43/X43)*100,0)</f>
        <v>774.9425866220853</v>
      </c>
      <c r="AA43" s="64">
        <f>+AA41-AA42</f>
        <v>12549340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40104247</v>
      </c>
      <c r="D45" s="56">
        <f>SUM(D43:D44)</f>
        <v>0</v>
      </c>
      <c r="E45" s="57">
        <f t="shared" si="5"/>
        <v>3694776</v>
      </c>
      <c r="F45" s="58">
        <f t="shared" si="5"/>
        <v>12549340</v>
      </c>
      <c r="G45" s="58">
        <f t="shared" si="5"/>
        <v>56961407</v>
      </c>
      <c r="H45" s="58">
        <f t="shared" si="5"/>
        <v>-5435659</v>
      </c>
      <c r="I45" s="58">
        <f t="shared" si="5"/>
        <v>-9493037</v>
      </c>
      <c r="J45" s="58">
        <f t="shared" si="5"/>
        <v>42032711</v>
      </c>
      <c r="K45" s="58">
        <f t="shared" si="5"/>
        <v>-5576712</v>
      </c>
      <c r="L45" s="58">
        <f t="shared" si="5"/>
        <v>-17365299</v>
      </c>
      <c r="M45" s="58">
        <f t="shared" si="5"/>
        <v>54235207</v>
      </c>
      <c r="N45" s="58">
        <f t="shared" si="5"/>
        <v>31293196</v>
      </c>
      <c r="O45" s="58">
        <f t="shared" si="5"/>
        <v>-7506168</v>
      </c>
      <c r="P45" s="58">
        <f t="shared" si="5"/>
        <v>-1658931</v>
      </c>
      <c r="Q45" s="58">
        <f t="shared" si="5"/>
        <v>55620177</v>
      </c>
      <c r="R45" s="58">
        <f t="shared" si="5"/>
        <v>46455078</v>
      </c>
      <c r="S45" s="58">
        <f t="shared" si="5"/>
        <v>-3899626</v>
      </c>
      <c r="T45" s="58">
        <f t="shared" si="5"/>
        <v>-6081839</v>
      </c>
      <c r="U45" s="58">
        <f t="shared" si="5"/>
        <v>0</v>
      </c>
      <c r="V45" s="58">
        <f t="shared" si="5"/>
        <v>-9981465</v>
      </c>
      <c r="W45" s="58">
        <f t="shared" si="5"/>
        <v>109799520</v>
      </c>
      <c r="X45" s="58">
        <f t="shared" si="5"/>
        <v>12549340</v>
      </c>
      <c r="Y45" s="58">
        <f t="shared" si="5"/>
        <v>97250180</v>
      </c>
      <c r="Z45" s="59">
        <f>+IF(X45&lt;&gt;0,+(Y45/X45)*100,0)</f>
        <v>774.9425866220853</v>
      </c>
      <c r="AA45" s="56">
        <f>SUM(AA43:AA44)</f>
        <v>12549340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40104247</v>
      </c>
      <c r="D47" s="71">
        <f>SUM(D45:D46)</f>
        <v>0</v>
      </c>
      <c r="E47" s="72">
        <f t="shared" si="6"/>
        <v>3694776</v>
      </c>
      <c r="F47" s="73">
        <f t="shared" si="6"/>
        <v>12549340</v>
      </c>
      <c r="G47" s="73">
        <f t="shared" si="6"/>
        <v>56961407</v>
      </c>
      <c r="H47" s="74">
        <f t="shared" si="6"/>
        <v>-5435659</v>
      </c>
      <c r="I47" s="74">
        <f t="shared" si="6"/>
        <v>-9493037</v>
      </c>
      <c r="J47" s="74">
        <f t="shared" si="6"/>
        <v>42032711</v>
      </c>
      <c r="K47" s="74">
        <f t="shared" si="6"/>
        <v>-5576712</v>
      </c>
      <c r="L47" s="74">
        <f t="shared" si="6"/>
        <v>-17365299</v>
      </c>
      <c r="M47" s="73">
        <f t="shared" si="6"/>
        <v>54235207</v>
      </c>
      <c r="N47" s="73">
        <f t="shared" si="6"/>
        <v>31293196</v>
      </c>
      <c r="O47" s="74">
        <f t="shared" si="6"/>
        <v>-7506168</v>
      </c>
      <c r="P47" s="74">
        <f t="shared" si="6"/>
        <v>-1658931</v>
      </c>
      <c r="Q47" s="74">
        <f t="shared" si="6"/>
        <v>55620177</v>
      </c>
      <c r="R47" s="74">
        <f t="shared" si="6"/>
        <v>46455078</v>
      </c>
      <c r="S47" s="74">
        <f t="shared" si="6"/>
        <v>-3899626</v>
      </c>
      <c r="T47" s="73">
        <f t="shared" si="6"/>
        <v>-6081839</v>
      </c>
      <c r="U47" s="73">
        <f t="shared" si="6"/>
        <v>0</v>
      </c>
      <c r="V47" s="74">
        <f t="shared" si="6"/>
        <v>-9981465</v>
      </c>
      <c r="W47" s="74">
        <f t="shared" si="6"/>
        <v>109799520</v>
      </c>
      <c r="X47" s="74">
        <f t="shared" si="6"/>
        <v>12549340</v>
      </c>
      <c r="Y47" s="74">
        <f t="shared" si="6"/>
        <v>97250180</v>
      </c>
      <c r="Z47" s="75">
        <f>+IF(X47&lt;&gt;0,+(Y47/X47)*100,0)</f>
        <v>774.9425866220853</v>
      </c>
      <c r="AA47" s="76">
        <f>SUM(AA45:AA46)</f>
        <v>12549340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32756280</v>
      </c>
      <c r="D5" s="6"/>
      <c r="E5" s="7">
        <v>34727088</v>
      </c>
      <c r="F5" s="8">
        <v>36658388</v>
      </c>
      <c r="G5" s="8">
        <v>2925267</v>
      </c>
      <c r="H5" s="8">
        <v>3014242</v>
      </c>
      <c r="I5" s="8">
        <v>2972754</v>
      </c>
      <c r="J5" s="8">
        <v>8912263</v>
      </c>
      <c r="K5" s="8">
        <v>2924946</v>
      </c>
      <c r="L5" s="8">
        <v>2987856</v>
      </c>
      <c r="M5" s="8">
        <v>2987811</v>
      </c>
      <c r="N5" s="8">
        <v>8900613</v>
      </c>
      <c r="O5" s="8">
        <v>2990922</v>
      </c>
      <c r="P5" s="8">
        <v>3013726</v>
      </c>
      <c r="Q5" s="8">
        <v>2978934</v>
      </c>
      <c r="R5" s="8">
        <v>8983582</v>
      </c>
      <c r="S5" s="8">
        <v>2996082</v>
      </c>
      <c r="T5" s="8">
        <v>2983348</v>
      </c>
      <c r="U5" s="8"/>
      <c r="V5" s="8">
        <v>5979430</v>
      </c>
      <c r="W5" s="8">
        <v>32775888</v>
      </c>
      <c r="X5" s="8">
        <v>36658388</v>
      </c>
      <c r="Y5" s="8">
        <v>-3882500</v>
      </c>
      <c r="Z5" s="2">
        <v>-10.59</v>
      </c>
      <c r="AA5" s="6">
        <v>36658388</v>
      </c>
    </row>
    <row r="6" spans="1:27" ht="12.75">
      <c r="A6" s="23" t="s">
        <v>32</v>
      </c>
      <c r="B6" s="24"/>
      <c r="C6" s="6">
        <v>79427785</v>
      </c>
      <c r="D6" s="6"/>
      <c r="E6" s="7">
        <v>92957344</v>
      </c>
      <c r="F6" s="8">
        <v>94306084</v>
      </c>
      <c r="G6" s="8">
        <v>6910117</v>
      </c>
      <c r="H6" s="8">
        <v>7366452</v>
      </c>
      <c r="I6" s="8">
        <v>6984998</v>
      </c>
      <c r="J6" s="8">
        <v>21261567</v>
      </c>
      <c r="K6" s="8">
        <v>6661338</v>
      </c>
      <c r="L6" s="8">
        <v>8207334</v>
      </c>
      <c r="M6" s="8">
        <v>7242198</v>
      </c>
      <c r="N6" s="8">
        <v>22110870</v>
      </c>
      <c r="O6" s="8">
        <v>8255624</v>
      </c>
      <c r="P6" s="8">
        <v>6996342</v>
      </c>
      <c r="Q6" s="8">
        <v>7222583</v>
      </c>
      <c r="R6" s="8">
        <v>22474549</v>
      </c>
      <c r="S6" s="8">
        <v>7107110</v>
      </c>
      <c r="T6" s="8">
        <v>4471210</v>
      </c>
      <c r="U6" s="8"/>
      <c r="V6" s="8">
        <v>11578320</v>
      </c>
      <c r="W6" s="8">
        <v>77425306</v>
      </c>
      <c r="X6" s="8">
        <v>94306084</v>
      </c>
      <c r="Y6" s="8">
        <v>-16880778</v>
      </c>
      <c r="Z6" s="2">
        <v>-17.9</v>
      </c>
      <c r="AA6" s="6">
        <v>94306084</v>
      </c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7854496</v>
      </c>
      <c r="D9" s="6"/>
      <c r="E9" s="7">
        <v>8549844</v>
      </c>
      <c r="F9" s="8">
        <v>8549844</v>
      </c>
      <c r="G9" s="8">
        <v>691848</v>
      </c>
      <c r="H9" s="8">
        <v>701195</v>
      </c>
      <c r="I9" s="8">
        <v>699828</v>
      </c>
      <c r="J9" s="8">
        <v>2092871</v>
      </c>
      <c r="K9" s="8">
        <v>701947</v>
      </c>
      <c r="L9" s="8">
        <v>703478</v>
      </c>
      <c r="M9" s="8">
        <v>703531</v>
      </c>
      <c r="N9" s="8">
        <v>2108956</v>
      </c>
      <c r="O9" s="8">
        <v>705253</v>
      </c>
      <c r="P9" s="8">
        <v>704978</v>
      </c>
      <c r="Q9" s="8">
        <v>705662</v>
      </c>
      <c r="R9" s="8">
        <v>2115893</v>
      </c>
      <c r="S9" s="8">
        <v>707687</v>
      </c>
      <c r="T9" s="8">
        <v>706480</v>
      </c>
      <c r="U9" s="8"/>
      <c r="V9" s="8">
        <v>1414167</v>
      </c>
      <c r="W9" s="8">
        <v>7731887</v>
      </c>
      <c r="X9" s="8">
        <v>8549844</v>
      </c>
      <c r="Y9" s="8">
        <v>-817957</v>
      </c>
      <c r="Z9" s="2">
        <v>-9.57</v>
      </c>
      <c r="AA9" s="6">
        <v>8549844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1644122</v>
      </c>
      <c r="D11" s="6"/>
      <c r="E11" s="7">
        <v>1052008</v>
      </c>
      <c r="F11" s="8">
        <v>2033433</v>
      </c>
      <c r="G11" s="8">
        <v>95748</v>
      </c>
      <c r="H11" s="8">
        <v>47703</v>
      </c>
      <c r="I11" s="8">
        <v>40497</v>
      </c>
      <c r="J11" s="8">
        <v>183948</v>
      </c>
      <c r="K11" s="8">
        <v>55190</v>
      </c>
      <c r="L11" s="8">
        <v>40437</v>
      </c>
      <c r="M11" s="8">
        <v>44043</v>
      </c>
      <c r="N11" s="8">
        <v>139670</v>
      </c>
      <c r="O11" s="8">
        <v>138090</v>
      </c>
      <c r="P11" s="8">
        <v>51354</v>
      </c>
      <c r="Q11" s="8">
        <v>49316</v>
      </c>
      <c r="R11" s="8">
        <v>238760</v>
      </c>
      <c r="S11" s="8">
        <v>48752</v>
      </c>
      <c r="T11" s="8">
        <v>45676</v>
      </c>
      <c r="U11" s="8"/>
      <c r="V11" s="8">
        <v>94428</v>
      </c>
      <c r="W11" s="8">
        <v>656806</v>
      </c>
      <c r="X11" s="8">
        <v>2033433</v>
      </c>
      <c r="Y11" s="8">
        <v>-1376627</v>
      </c>
      <c r="Z11" s="2">
        <v>-67.7</v>
      </c>
      <c r="AA11" s="6">
        <v>2033433</v>
      </c>
    </row>
    <row r="12" spans="1:27" ht="12.75">
      <c r="A12" s="25" t="s">
        <v>37</v>
      </c>
      <c r="B12" s="29"/>
      <c r="C12" s="6">
        <v>2133031</v>
      </c>
      <c r="D12" s="6"/>
      <c r="E12" s="7">
        <v>2945610</v>
      </c>
      <c r="F12" s="8">
        <v>3245610</v>
      </c>
      <c r="G12" s="8">
        <v>425052</v>
      </c>
      <c r="H12" s="8">
        <v>455994</v>
      </c>
      <c r="I12" s="8">
        <v>232561</v>
      </c>
      <c r="J12" s="8">
        <v>1113607</v>
      </c>
      <c r="K12" s="8">
        <v>73416</v>
      </c>
      <c r="L12" s="8">
        <v>41099</v>
      </c>
      <c r="M12" s="8">
        <v>-41099</v>
      </c>
      <c r="N12" s="8">
        <v>73416</v>
      </c>
      <c r="O12" s="8"/>
      <c r="P12" s="8"/>
      <c r="Q12" s="8">
        <v>40677</v>
      </c>
      <c r="R12" s="8">
        <v>40677</v>
      </c>
      <c r="S12" s="8"/>
      <c r="T12" s="8"/>
      <c r="U12" s="8"/>
      <c r="V12" s="8"/>
      <c r="W12" s="8">
        <v>1227700</v>
      </c>
      <c r="X12" s="8">
        <v>3245610</v>
      </c>
      <c r="Y12" s="8">
        <v>-2017910</v>
      </c>
      <c r="Z12" s="2">
        <v>-62.17</v>
      </c>
      <c r="AA12" s="6">
        <v>3245610</v>
      </c>
    </row>
    <row r="13" spans="1:27" ht="12.75">
      <c r="A13" s="23" t="s">
        <v>38</v>
      </c>
      <c r="B13" s="29"/>
      <c r="C13" s="6">
        <v>9183131</v>
      </c>
      <c r="D13" s="6"/>
      <c r="E13" s="7">
        <v>7040397</v>
      </c>
      <c r="F13" s="8">
        <v>12302642</v>
      </c>
      <c r="G13" s="8">
        <v>850710</v>
      </c>
      <c r="H13" s="8">
        <v>895614</v>
      </c>
      <c r="I13" s="8">
        <v>931723</v>
      </c>
      <c r="J13" s="8">
        <v>2678047</v>
      </c>
      <c r="K13" s="8">
        <v>929940</v>
      </c>
      <c r="L13" s="8">
        <v>955055</v>
      </c>
      <c r="M13" s="8">
        <v>1005231</v>
      </c>
      <c r="N13" s="8">
        <v>2890226</v>
      </c>
      <c r="O13" s="8">
        <v>1029061</v>
      </c>
      <c r="P13" s="8">
        <v>1057840</v>
      </c>
      <c r="Q13" s="8">
        <v>1054605</v>
      </c>
      <c r="R13" s="8">
        <v>3141506</v>
      </c>
      <c r="S13" s="8">
        <v>1134954</v>
      </c>
      <c r="T13" s="8">
        <v>1163445</v>
      </c>
      <c r="U13" s="8"/>
      <c r="V13" s="8">
        <v>2298399</v>
      </c>
      <c r="W13" s="8">
        <v>11008178</v>
      </c>
      <c r="X13" s="8">
        <v>12302642</v>
      </c>
      <c r="Y13" s="8">
        <v>-1294464</v>
      </c>
      <c r="Z13" s="2">
        <v>-10.52</v>
      </c>
      <c r="AA13" s="6">
        <v>12302642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50887199</v>
      </c>
      <c r="D15" s="6"/>
      <c r="E15" s="7">
        <v>73859736</v>
      </c>
      <c r="F15" s="8">
        <v>53638060</v>
      </c>
      <c r="G15" s="8">
        <v>487805</v>
      </c>
      <c r="H15" s="8">
        <v>395965</v>
      </c>
      <c r="I15" s="8">
        <v>482830</v>
      </c>
      <c r="J15" s="8">
        <v>1366600</v>
      </c>
      <c r="K15" s="8">
        <v>377210</v>
      </c>
      <c r="L15" s="8">
        <v>438814</v>
      </c>
      <c r="M15" s="8">
        <v>433754</v>
      </c>
      <c r="N15" s="8">
        <v>1249778</v>
      </c>
      <c r="O15" s="8">
        <v>301028</v>
      </c>
      <c r="P15" s="8">
        <v>145630</v>
      </c>
      <c r="Q15" s="8">
        <v>82129</v>
      </c>
      <c r="R15" s="8">
        <v>528787</v>
      </c>
      <c r="S15" s="8">
        <v>1446</v>
      </c>
      <c r="T15" s="8">
        <v>22106</v>
      </c>
      <c r="U15" s="8"/>
      <c r="V15" s="8">
        <v>23552</v>
      </c>
      <c r="W15" s="8">
        <v>3168717</v>
      </c>
      <c r="X15" s="8">
        <v>53638060</v>
      </c>
      <c r="Y15" s="8">
        <v>-50469343</v>
      </c>
      <c r="Z15" s="2">
        <v>-94.09</v>
      </c>
      <c r="AA15" s="6">
        <v>53638060</v>
      </c>
    </row>
    <row r="16" spans="1:27" ht="12.75">
      <c r="A16" s="23" t="s">
        <v>41</v>
      </c>
      <c r="B16" s="29"/>
      <c r="C16" s="6">
        <v>4706876</v>
      </c>
      <c r="D16" s="6"/>
      <c r="E16" s="7">
        <v>5470410</v>
      </c>
      <c r="F16" s="8">
        <v>6070410</v>
      </c>
      <c r="G16" s="8">
        <v>474677</v>
      </c>
      <c r="H16" s="8">
        <v>480948</v>
      </c>
      <c r="I16" s="8">
        <v>418271</v>
      </c>
      <c r="J16" s="8">
        <v>1373896</v>
      </c>
      <c r="K16" s="8">
        <v>521287</v>
      </c>
      <c r="L16" s="8">
        <v>415381</v>
      </c>
      <c r="M16" s="8">
        <v>289280</v>
      </c>
      <c r="N16" s="8">
        <v>1225948</v>
      </c>
      <c r="O16" s="8">
        <v>450052</v>
      </c>
      <c r="P16" s="8">
        <v>416450</v>
      </c>
      <c r="Q16" s="8">
        <v>376623</v>
      </c>
      <c r="R16" s="8">
        <v>1243125</v>
      </c>
      <c r="S16" s="8">
        <v>-348</v>
      </c>
      <c r="T16" s="8"/>
      <c r="U16" s="8"/>
      <c r="V16" s="8">
        <v>-348</v>
      </c>
      <c r="W16" s="8">
        <v>3842621</v>
      </c>
      <c r="X16" s="8">
        <v>6070410</v>
      </c>
      <c r="Y16" s="8">
        <v>-2227789</v>
      </c>
      <c r="Z16" s="2">
        <v>-36.7</v>
      </c>
      <c r="AA16" s="6">
        <v>6070410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245283154</v>
      </c>
      <c r="D18" s="6"/>
      <c r="E18" s="7">
        <v>272735289</v>
      </c>
      <c r="F18" s="8">
        <v>273331289</v>
      </c>
      <c r="G18" s="8">
        <v>112431559</v>
      </c>
      <c r="H18" s="8">
        <v>179077</v>
      </c>
      <c r="I18" s="8">
        <v>574345</v>
      </c>
      <c r="J18" s="8">
        <v>113184981</v>
      </c>
      <c r="K18" s="8">
        <v>319388</v>
      </c>
      <c r="L18" s="8">
        <v>89857844</v>
      </c>
      <c r="M18" s="8">
        <v>266986</v>
      </c>
      <c r="N18" s="8">
        <v>90444218</v>
      </c>
      <c r="O18" s="8">
        <v>181762</v>
      </c>
      <c r="P18" s="8">
        <v>169974</v>
      </c>
      <c r="Q18" s="8">
        <v>67564475</v>
      </c>
      <c r="R18" s="8">
        <v>67916211</v>
      </c>
      <c r="S18" s="8">
        <v>163211</v>
      </c>
      <c r="T18" s="8">
        <v>793376</v>
      </c>
      <c r="U18" s="8"/>
      <c r="V18" s="8">
        <v>956587</v>
      </c>
      <c r="W18" s="8">
        <v>272501997</v>
      </c>
      <c r="X18" s="8">
        <v>273331289</v>
      </c>
      <c r="Y18" s="8">
        <v>-829292</v>
      </c>
      <c r="Z18" s="2">
        <v>-0.3</v>
      </c>
      <c r="AA18" s="6">
        <v>273331289</v>
      </c>
    </row>
    <row r="19" spans="1:27" ht="12.75">
      <c r="A19" s="23" t="s">
        <v>44</v>
      </c>
      <c r="B19" s="29"/>
      <c r="C19" s="6">
        <v>1679789</v>
      </c>
      <c r="D19" s="6"/>
      <c r="E19" s="7">
        <v>1664677</v>
      </c>
      <c r="F19" s="26">
        <v>1289742</v>
      </c>
      <c r="G19" s="26">
        <v>159902</v>
      </c>
      <c r="H19" s="26">
        <v>100506</v>
      </c>
      <c r="I19" s="26">
        <v>54377</v>
      </c>
      <c r="J19" s="26">
        <v>314785</v>
      </c>
      <c r="K19" s="26">
        <v>84875</v>
      </c>
      <c r="L19" s="26">
        <v>174052</v>
      </c>
      <c r="M19" s="26">
        <v>42542</v>
      </c>
      <c r="N19" s="26">
        <v>301469</v>
      </c>
      <c r="O19" s="26">
        <v>56074</v>
      </c>
      <c r="P19" s="26">
        <v>94309</v>
      </c>
      <c r="Q19" s="26">
        <v>139502</v>
      </c>
      <c r="R19" s="26">
        <v>289885</v>
      </c>
      <c r="S19" s="26">
        <v>15600</v>
      </c>
      <c r="T19" s="26">
        <v>206187</v>
      </c>
      <c r="U19" s="26"/>
      <c r="V19" s="26">
        <v>221787</v>
      </c>
      <c r="W19" s="26">
        <v>1127926</v>
      </c>
      <c r="X19" s="26">
        <v>1289742</v>
      </c>
      <c r="Y19" s="26">
        <v>-161816</v>
      </c>
      <c r="Z19" s="27">
        <v>-12.55</v>
      </c>
      <c r="AA19" s="28">
        <v>1289742</v>
      </c>
    </row>
    <row r="20" spans="1:27" ht="12.75">
      <c r="A20" s="23" t="s">
        <v>45</v>
      </c>
      <c r="B20" s="29"/>
      <c r="C20" s="6">
        <v>16946090</v>
      </c>
      <c r="D20" s="6"/>
      <c r="E20" s="7"/>
      <c r="F20" s="8">
        <v>862155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862155</v>
      </c>
      <c r="Y20" s="8">
        <v>-862155</v>
      </c>
      <c r="Z20" s="2">
        <v>-100</v>
      </c>
      <c r="AA20" s="6">
        <v>862155</v>
      </c>
    </row>
    <row r="21" spans="1:27" ht="24.75" customHeight="1">
      <c r="A21" s="31" t="s">
        <v>46</v>
      </c>
      <c r="B21" s="32"/>
      <c r="C21" s="33">
        <f aca="true" t="shared" si="0" ref="C21:Y21">SUM(C5:C20)</f>
        <v>452501953</v>
      </c>
      <c r="D21" s="33">
        <f t="shared" si="0"/>
        <v>0</v>
      </c>
      <c r="E21" s="34">
        <f t="shared" si="0"/>
        <v>501002403</v>
      </c>
      <c r="F21" s="35">
        <f t="shared" si="0"/>
        <v>492287657</v>
      </c>
      <c r="G21" s="35">
        <f t="shared" si="0"/>
        <v>125452685</v>
      </c>
      <c r="H21" s="35">
        <f t="shared" si="0"/>
        <v>13637696</v>
      </c>
      <c r="I21" s="35">
        <f t="shared" si="0"/>
        <v>13392184</v>
      </c>
      <c r="J21" s="35">
        <f t="shared" si="0"/>
        <v>152482565</v>
      </c>
      <c r="K21" s="35">
        <f t="shared" si="0"/>
        <v>12649537</v>
      </c>
      <c r="L21" s="35">
        <f t="shared" si="0"/>
        <v>103821350</v>
      </c>
      <c r="M21" s="35">
        <f t="shared" si="0"/>
        <v>12974277</v>
      </c>
      <c r="N21" s="35">
        <f t="shared" si="0"/>
        <v>129445164</v>
      </c>
      <c r="O21" s="35">
        <f t="shared" si="0"/>
        <v>14107866</v>
      </c>
      <c r="P21" s="35">
        <f t="shared" si="0"/>
        <v>12650603</v>
      </c>
      <c r="Q21" s="35">
        <f t="shared" si="0"/>
        <v>80214506</v>
      </c>
      <c r="R21" s="35">
        <f t="shared" si="0"/>
        <v>106972975</v>
      </c>
      <c r="S21" s="35">
        <f t="shared" si="0"/>
        <v>12174494</v>
      </c>
      <c r="T21" s="35">
        <f t="shared" si="0"/>
        <v>10391828</v>
      </c>
      <c r="U21" s="35">
        <f t="shared" si="0"/>
        <v>0</v>
      </c>
      <c r="V21" s="35">
        <f t="shared" si="0"/>
        <v>22566322</v>
      </c>
      <c r="W21" s="35">
        <f t="shared" si="0"/>
        <v>411467026</v>
      </c>
      <c r="X21" s="35">
        <f t="shared" si="0"/>
        <v>492287657</v>
      </c>
      <c r="Y21" s="35">
        <f t="shared" si="0"/>
        <v>-80820631</v>
      </c>
      <c r="Z21" s="36">
        <f>+IF(X21&lt;&gt;0,+(Y21/X21)*100,0)</f>
        <v>-16.417358804508886</v>
      </c>
      <c r="AA21" s="33">
        <f>SUM(AA5:AA20)</f>
        <v>492287657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141238260</v>
      </c>
      <c r="D24" s="6"/>
      <c r="E24" s="7">
        <v>147531807</v>
      </c>
      <c r="F24" s="8">
        <v>142767672</v>
      </c>
      <c r="G24" s="8">
        <v>11243488</v>
      </c>
      <c r="H24" s="8">
        <v>11084986</v>
      </c>
      <c r="I24" s="8">
        <v>11106518</v>
      </c>
      <c r="J24" s="8">
        <v>33434992</v>
      </c>
      <c r="K24" s="8">
        <v>12045195</v>
      </c>
      <c r="L24" s="8">
        <v>11072377</v>
      </c>
      <c r="M24" s="8">
        <v>18328241</v>
      </c>
      <c r="N24" s="8">
        <v>41445813</v>
      </c>
      <c r="O24" s="8">
        <v>11204716</v>
      </c>
      <c r="P24" s="8">
        <v>11255539</v>
      </c>
      <c r="Q24" s="8">
        <v>11213221</v>
      </c>
      <c r="R24" s="8">
        <v>33673476</v>
      </c>
      <c r="S24" s="8">
        <v>11121406</v>
      </c>
      <c r="T24" s="8">
        <v>11442286</v>
      </c>
      <c r="U24" s="8"/>
      <c r="V24" s="8">
        <v>22563692</v>
      </c>
      <c r="W24" s="8">
        <v>131117973</v>
      </c>
      <c r="X24" s="8">
        <v>142767672</v>
      </c>
      <c r="Y24" s="8">
        <v>-11649699</v>
      </c>
      <c r="Z24" s="2">
        <v>-8.16</v>
      </c>
      <c r="AA24" s="6">
        <v>142767672</v>
      </c>
    </row>
    <row r="25" spans="1:27" ht="12.75">
      <c r="A25" s="25" t="s">
        <v>49</v>
      </c>
      <c r="B25" s="24"/>
      <c r="C25" s="6">
        <v>23234548</v>
      </c>
      <c r="D25" s="6"/>
      <c r="E25" s="7">
        <v>25554276</v>
      </c>
      <c r="F25" s="8">
        <v>25068466</v>
      </c>
      <c r="G25" s="8">
        <v>1935766</v>
      </c>
      <c r="H25" s="8">
        <v>1902978</v>
      </c>
      <c r="I25" s="8">
        <v>2101655</v>
      </c>
      <c r="J25" s="8">
        <v>5940399</v>
      </c>
      <c r="K25" s="8">
        <v>2238154</v>
      </c>
      <c r="L25" s="8">
        <v>1951056</v>
      </c>
      <c r="M25" s="8">
        <v>1980610</v>
      </c>
      <c r="N25" s="8">
        <v>6169820</v>
      </c>
      <c r="O25" s="8">
        <v>1950612</v>
      </c>
      <c r="P25" s="8">
        <v>1950612</v>
      </c>
      <c r="Q25" s="8">
        <v>1950612</v>
      </c>
      <c r="R25" s="8">
        <v>5851836</v>
      </c>
      <c r="S25" s="8">
        <v>1950612</v>
      </c>
      <c r="T25" s="8">
        <v>2636014</v>
      </c>
      <c r="U25" s="8"/>
      <c r="V25" s="8">
        <v>4586626</v>
      </c>
      <c r="W25" s="8">
        <v>22548681</v>
      </c>
      <c r="X25" s="8">
        <v>25068466</v>
      </c>
      <c r="Y25" s="8">
        <v>-2519785</v>
      </c>
      <c r="Z25" s="2">
        <v>-10.05</v>
      </c>
      <c r="AA25" s="6">
        <v>25068466</v>
      </c>
    </row>
    <row r="26" spans="1:27" ht="12.75">
      <c r="A26" s="25" t="s">
        <v>50</v>
      </c>
      <c r="B26" s="24"/>
      <c r="C26" s="6">
        <v>47751553</v>
      </c>
      <c r="D26" s="6"/>
      <c r="E26" s="7">
        <v>55759572</v>
      </c>
      <c r="F26" s="8">
        <v>43504937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43504937</v>
      </c>
      <c r="Y26" s="8">
        <v>-43504937</v>
      </c>
      <c r="Z26" s="2">
        <v>-100</v>
      </c>
      <c r="AA26" s="6">
        <v>43504937</v>
      </c>
    </row>
    <row r="27" spans="1:27" ht="12.75">
      <c r="A27" s="25" t="s">
        <v>51</v>
      </c>
      <c r="B27" s="24"/>
      <c r="C27" s="6">
        <v>54489938</v>
      </c>
      <c r="D27" s="6"/>
      <c r="E27" s="7">
        <v>58620684</v>
      </c>
      <c r="F27" s="8">
        <v>54829739</v>
      </c>
      <c r="G27" s="8"/>
      <c r="H27" s="8"/>
      <c r="I27" s="8"/>
      <c r="J27" s="8"/>
      <c r="K27" s="8"/>
      <c r="L27" s="8"/>
      <c r="M27" s="8"/>
      <c r="N27" s="8"/>
      <c r="O27" s="8"/>
      <c r="P27" s="8">
        <v>273242</v>
      </c>
      <c r="Q27" s="8"/>
      <c r="R27" s="8">
        <v>273242</v>
      </c>
      <c r="S27" s="8"/>
      <c r="T27" s="8"/>
      <c r="U27" s="8"/>
      <c r="V27" s="8"/>
      <c r="W27" s="8">
        <v>273242</v>
      </c>
      <c r="X27" s="8">
        <v>54829739</v>
      </c>
      <c r="Y27" s="8">
        <v>-54556497</v>
      </c>
      <c r="Z27" s="2">
        <v>-99.5</v>
      </c>
      <c r="AA27" s="6">
        <v>54829739</v>
      </c>
    </row>
    <row r="28" spans="1:27" ht="12.75">
      <c r="A28" s="25" t="s">
        <v>52</v>
      </c>
      <c r="B28" s="24"/>
      <c r="C28" s="6">
        <v>4504721</v>
      </c>
      <c r="D28" s="6"/>
      <c r="E28" s="7">
        <v>2505072</v>
      </c>
      <c r="F28" s="8">
        <v>2505072</v>
      </c>
      <c r="G28" s="8"/>
      <c r="H28" s="8"/>
      <c r="I28" s="8"/>
      <c r="J28" s="8"/>
      <c r="K28" s="8">
        <v>730706</v>
      </c>
      <c r="L28" s="8">
        <v>225341</v>
      </c>
      <c r="M28" s="8">
        <v>216875</v>
      </c>
      <c r="N28" s="8">
        <v>1172922</v>
      </c>
      <c r="O28" s="8"/>
      <c r="P28" s="8">
        <v>407983</v>
      </c>
      <c r="Q28" s="8">
        <v>187250</v>
      </c>
      <c r="R28" s="8">
        <v>595233</v>
      </c>
      <c r="S28" s="8">
        <v>231603</v>
      </c>
      <c r="T28" s="8">
        <v>345275</v>
      </c>
      <c r="U28" s="8"/>
      <c r="V28" s="8">
        <v>576878</v>
      </c>
      <c r="W28" s="8">
        <v>2345033</v>
      </c>
      <c r="X28" s="8">
        <v>2505072</v>
      </c>
      <c r="Y28" s="8">
        <v>-160039</v>
      </c>
      <c r="Z28" s="2">
        <v>-6.39</v>
      </c>
      <c r="AA28" s="6">
        <v>2505072</v>
      </c>
    </row>
    <row r="29" spans="1:27" ht="12.75">
      <c r="A29" s="25" t="s">
        <v>53</v>
      </c>
      <c r="B29" s="24"/>
      <c r="C29" s="6">
        <v>73726891</v>
      </c>
      <c r="D29" s="6"/>
      <c r="E29" s="7">
        <v>80941008</v>
      </c>
      <c r="F29" s="8">
        <v>87000003</v>
      </c>
      <c r="G29" s="8">
        <v>85379</v>
      </c>
      <c r="H29" s="8">
        <v>8918063</v>
      </c>
      <c r="I29" s="8">
        <v>9123418</v>
      </c>
      <c r="J29" s="8">
        <v>18126860</v>
      </c>
      <c r="K29" s="8">
        <v>7368974</v>
      </c>
      <c r="L29" s="8">
        <v>6053448</v>
      </c>
      <c r="M29" s="8">
        <v>6691430</v>
      </c>
      <c r="N29" s="8">
        <v>20113852</v>
      </c>
      <c r="O29" s="8">
        <v>6617756</v>
      </c>
      <c r="P29" s="8">
        <v>5615815</v>
      </c>
      <c r="Q29" s="8">
        <v>7221827</v>
      </c>
      <c r="R29" s="8">
        <v>19455398</v>
      </c>
      <c r="S29" s="8">
        <v>5898250</v>
      </c>
      <c r="T29" s="8">
        <v>4519632</v>
      </c>
      <c r="U29" s="8"/>
      <c r="V29" s="8">
        <v>10417882</v>
      </c>
      <c r="W29" s="8">
        <v>68113992</v>
      </c>
      <c r="X29" s="8">
        <v>87000003</v>
      </c>
      <c r="Y29" s="8">
        <v>-18886011</v>
      </c>
      <c r="Z29" s="2">
        <v>-21.71</v>
      </c>
      <c r="AA29" s="6">
        <v>87000003</v>
      </c>
    </row>
    <row r="30" spans="1:27" ht="12.75">
      <c r="A30" s="25" t="s">
        <v>54</v>
      </c>
      <c r="B30" s="24"/>
      <c r="C30" s="6">
        <v>17484294</v>
      </c>
      <c r="D30" s="6"/>
      <c r="E30" s="7">
        <v>13590642</v>
      </c>
      <c r="F30" s="8">
        <v>17818399</v>
      </c>
      <c r="G30" s="8">
        <v>796179</v>
      </c>
      <c r="H30" s="8">
        <v>1166185</v>
      </c>
      <c r="I30" s="8">
        <v>1235190</v>
      </c>
      <c r="J30" s="8">
        <v>3197554</v>
      </c>
      <c r="K30" s="8">
        <v>1785222</v>
      </c>
      <c r="L30" s="8">
        <v>1275221</v>
      </c>
      <c r="M30" s="8">
        <v>2447778</v>
      </c>
      <c r="N30" s="8">
        <v>5508221</v>
      </c>
      <c r="O30" s="8">
        <v>1420331</v>
      </c>
      <c r="P30" s="8">
        <v>1256999</v>
      </c>
      <c r="Q30" s="8">
        <v>411199</v>
      </c>
      <c r="R30" s="8">
        <v>3088529</v>
      </c>
      <c r="S30" s="8">
        <v>48206</v>
      </c>
      <c r="T30" s="8">
        <v>2125438</v>
      </c>
      <c r="U30" s="8"/>
      <c r="V30" s="8">
        <v>2173644</v>
      </c>
      <c r="W30" s="8">
        <v>13967948</v>
      </c>
      <c r="X30" s="8">
        <v>17818399</v>
      </c>
      <c r="Y30" s="8">
        <v>-3850451</v>
      </c>
      <c r="Z30" s="2">
        <v>-21.61</v>
      </c>
      <c r="AA30" s="6">
        <v>17818399</v>
      </c>
    </row>
    <row r="31" spans="1:27" ht="12.75">
      <c r="A31" s="25" t="s">
        <v>55</v>
      </c>
      <c r="B31" s="24"/>
      <c r="C31" s="6">
        <v>69384210</v>
      </c>
      <c r="D31" s="6"/>
      <c r="E31" s="7">
        <v>53788601</v>
      </c>
      <c r="F31" s="8">
        <v>66066906</v>
      </c>
      <c r="G31" s="8">
        <v>9380857</v>
      </c>
      <c r="H31" s="8">
        <v>3175955</v>
      </c>
      <c r="I31" s="8">
        <v>9172757</v>
      </c>
      <c r="J31" s="8">
        <v>21729569</v>
      </c>
      <c r="K31" s="8">
        <v>7761422</v>
      </c>
      <c r="L31" s="8">
        <v>5196508</v>
      </c>
      <c r="M31" s="8">
        <v>15924788</v>
      </c>
      <c r="N31" s="8">
        <v>28882718</v>
      </c>
      <c r="O31" s="8">
        <v>8139663</v>
      </c>
      <c r="P31" s="8">
        <v>2317949</v>
      </c>
      <c r="Q31" s="8">
        <v>3327538</v>
      </c>
      <c r="R31" s="8">
        <v>13785150</v>
      </c>
      <c r="S31" s="8">
        <v>6161031</v>
      </c>
      <c r="T31" s="8">
        <v>8025633</v>
      </c>
      <c r="U31" s="8"/>
      <c r="V31" s="8">
        <v>14186664</v>
      </c>
      <c r="W31" s="8">
        <v>78584101</v>
      </c>
      <c r="X31" s="8">
        <v>66066906</v>
      </c>
      <c r="Y31" s="8">
        <v>12517195</v>
      </c>
      <c r="Z31" s="2">
        <v>18.95</v>
      </c>
      <c r="AA31" s="6">
        <v>66066906</v>
      </c>
    </row>
    <row r="32" spans="1:27" ht="12.75">
      <c r="A32" s="25" t="s">
        <v>43</v>
      </c>
      <c r="B32" s="24"/>
      <c r="C32" s="6">
        <v>5846286</v>
      </c>
      <c r="D32" s="6"/>
      <c r="E32" s="7">
        <v>3740229</v>
      </c>
      <c r="F32" s="8">
        <v>3340229</v>
      </c>
      <c r="G32" s="8">
        <v>216592</v>
      </c>
      <c r="H32" s="8">
        <v>228177</v>
      </c>
      <c r="I32" s="8">
        <v>141857</v>
      </c>
      <c r="J32" s="8">
        <v>586626</v>
      </c>
      <c r="K32" s="8">
        <v>209063</v>
      </c>
      <c r="L32" s="8">
        <v>119313</v>
      </c>
      <c r="M32" s="8">
        <v>346966</v>
      </c>
      <c r="N32" s="8">
        <v>675342</v>
      </c>
      <c r="O32" s="8">
        <v>246311</v>
      </c>
      <c r="P32" s="8">
        <v>246134</v>
      </c>
      <c r="Q32" s="8">
        <v>69712</v>
      </c>
      <c r="R32" s="8">
        <v>562157</v>
      </c>
      <c r="S32" s="8">
        <v>564480</v>
      </c>
      <c r="T32" s="8">
        <v>94809</v>
      </c>
      <c r="U32" s="8"/>
      <c r="V32" s="8">
        <v>659289</v>
      </c>
      <c r="W32" s="8">
        <v>2483414</v>
      </c>
      <c r="X32" s="8">
        <v>3340229</v>
      </c>
      <c r="Y32" s="8">
        <v>-856815</v>
      </c>
      <c r="Z32" s="2">
        <v>-25.65</v>
      </c>
      <c r="AA32" s="6">
        <v>3340229</v>
      </c>
    </row>
    <row r="33" spans="1:27" ht="12.75">
      <c r="A33" s="25" t="s">
        <v>56</v>
      </c>
      <c r="B33" s="24"/>
      <c r="C33" s="6">
        <v>34700532</v>
      </c>
      <c r="D33" s="6"/>
      <c r="E33" s="7">
        <v>40562625</v>
      </c>
      <c r="F33" s="8">
        <v>43202991</v>
      </c>
      <c r="G33" s="8">
        <v>4250062</v>
      </c>
      <c r="H33" s="8">
        <v>2695328</v>
      </c>
      <c r="I33" s="8">
        <v>2868332</v>
      </c>
      <c r="J33" s="8">
        <v>9813722</v>
      </c>
      <c r="K33" s="8">
        <v>5179311</v>
      </c>
      <c r="L33" s="8">
        <v>1765543</v>
      </c>
      <c r="M33" s="8">
        <v>3771131</v>
      </c>
      <c r="N33" s="8">
        <v>10715985</v>
      </c>
      <c r="O33" s="8">
        <v>2777682</v>
      </c>
      <c r="P33" s="8">
        <v>2107915</v>
      </c>
      <c r="Q33" s="8">
        <v>3099079</v>
      </c>
      <c r="R33" s="8">
        <v>7984676</v>
      </c>
      <c r="S33" s="8">
        <v>1461787</v>
      </c>
      <c r="T33" s="8">
        <v>3730227</v>
      </c>
      <c r="U33" s="8"/>
      <c r="V33" s="8">
        <v>5192014</v>
      </c>
      <c r="W33" s="8">
        <v>33706397</v>
      </c>
      <c r="X33" s="8">
        <v>43202991</v>
      </c>
      <c r="Y33" s="8">
        <v>-9496594</v>
      </c>
      <c r="Z33" s="2">
        <v>-21.98</v>
      </c>
      <c r="AA33" s="6">
        <v>43202991</v>
      </c>
    </row>
    <row r="34" spans="1:27" ht="12.75">
      <c r="A34" s="23" t="s">
        <v>57</v>
      </c>
      <c r="B34" s="29"/>
      <c r="C34" s="6">
        <v>11983041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484344274</v>
      </c>
      <c r="D35" s="33">
        <f>SUM(D24:D34)</f>
        <v>0</v>
      </c>
      <c r="E35" s="34">
        <f t="shared" si="1"/>
        <v>482594516</v>
      </c>
      <c r="F35" s="35">
        <f t="shared" si="1"/>
        <v>486104414</v>
      </c>
      <c r="G35" s="35">
        <f t="shared" si="1"/>
        <v>27908323</v>
      </c>
      <c r="H35" s="35">
        <f t="shared" si="1"/>
        <v>29171672</v>
      </c>
      <c r="I35" s="35">
        <f t="shared" si="1"/>
        <v>35749727</v>
      </c>
      <c r="J35" s="35">
        <f t="shared" si="1"/>
        <v>92829722</v>
      </c>
      <c r="K35" s="35">
        <f t="shared" si="1"/>
        <v>37318047</v>
      </c>
      <c r="L35" s="35">
        <f t="shared" si="1"/>
        <v>27658807</v>
      </c>
      <c r="M35" s="35">
        <f t="shared" si="1"/>
        <v>49707819</v>
      </c>
      <c r="N35" s="35">
        <f t="shared" si="1"/>
        <v>114684673</v>
      </c>
      <c r="O35" s="35">
        <f t="shared" si="1"/>
        <v>32357071</v>
      </c>
      <c r="P35" s="35">
        <f t="shared" si="1"/>
        <v>25432188</v>
      </c>
      <c r="Q35" s="35">
        <f t="shared" si="1"/>
        <v>27480438</v>
      </c>
      <c r="R35" s="35">
        <f t="shared" si="1"/>
        <v>85269697</v>
      </c>
      <c r="S35" s="35">
        <f t="shared" si="1"/>
        <v>27437375</v>
      </c>
      <c r="T35" s="35">
        <f t="shared" si="1"/>
        <v>32919314</v>
      </c>
      <c r="U35" s="35">
        <f t="shared" si="1"/>
        <v>0</v>
      </c>
      <c r="V35" s="35">
        <f t="shared" si="1"/>
        <v>60356689</v>
      </c>
      <c r="W35" s="35">
        <f t="shared" si="1"/>
        <v>353140781</v>
      </c>
      <c r="X35" s="35">
        <f t="shared" si="1"/>
        <v>486104414</v>
      </c>
      <c r="Y35" s="35">
        <f t="shared" si="1"/>
        <v>-132963633</v>
      </c>
      <c r="Z35" s="36">
        <f>+IF(X35&lt;&gt;0,+(Y35/X35)*100,0)</f>
        <v>-27.35289562706995</v>
      </c>
      <c r="AA35" s="33">
        <f>SUM(AA24:AA34)</f>
        <v>486104414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-31842321</v>
      </c>
      <c r="D37" s="46">
        <f>+D21-D35</f>
        <v>0</v>
      </c>
      <c r="E37" s="47">
        <f t="shared" si="2"/>
        <v>18407887</v>
      </c>
      <c r="F37" s="48">
        <f t="shared" si="2"/>
        <v>6183243</v>
      </c>
      <c r="G37" s="48">
        <f t="shared" si="2"/>
        <v>97544362</v>
      </c>
      <c r="H37" s="48">
        <f t="shared" si="2"/>
        <v>-15533976</v>
      </c>
      <c r="I37" s="48">
        <f t="shared" si="2"/>
        <v>-22357543</v>
      </c>
      <c r="J37" s="48">
        <f t="shared" si="2"/>
        <v>59652843</v>
      </c>
      <c r="K37" s="48">
        <f t="shared" si="2"/>
        <v>-24668510</v>
      </c>
      <c r="L37" s="48">
        <f t="shared" si="2"/>
        <v>76162543</v>
      </c>
      <c r="M37" s="48">
        <f t="shared" si="2"/>
        <v>-36733542</v>
      </c>
      <c r="N37" s="48">
        <f t="shared" si="2"/>
        <v>14760491</v>
      </c>
      <c r="O37" s="48">
        <f t="shared" si="2"/>
        <v>-18249205</v>
      </c>
      <c r="P37" s="48">
        <f t="shared" si="2"/>
        <v>-12781585</v>
      </c>
      <c r="Q37" s="48">
        <f t="shared" si="2"/>
        <v>52734068</v>
      </c>
      <c r="R37" s="48">
        <f t="shared" si="2"/>
        <v>21703278</v>
      </c>
      <c r="S37" s="48">
        <f t="shared" si="2"/>
        <v>-15262881</v>
      </c>
      <c r="T37" s="48">
        <f t="shared" si="2"/>
        <v>-22527486</v>
      </c>
      <c r="U37" s="48">
        <f t="shared" si="2"/>
        <v>0</v>
      </c>
      <c r="V37" s="48">
        <f t="shared" si="2"/>
        <v>-37790367</v>
      </c>
      <c r="W37" s="48">
        <f t="shared" si="2"/>
        <v>58326245</v>
      </c>
      <c r="X37" s="48">
        <f>IF(F21=F35,0,X21-X35)</f>
        <v>6183243</v>
      </c>
      <c r="Y37" s="48">
        <f t="shared" si="2"/>
        <v>52143002</v>
      </c>
      <c r="Z37" s="49">
        <f>+IF(X37&lt;&gt;0,+(Y37/X37)*100,0)</f>
        <v>843.2953710536686</v>
      </c>
      <c r="AA37" s="46">
        <f>+AA21-AA35</f>
        <v>6183243</v>
      </c>
    </row>
    <row r="38" spans="1:27" ht="22.5" customHeight="1">
      <c r="A38" s="50" t="s">
        <v>60</v>
      </c>
      <c r="B38" s="29"/>
      <c r="C38" s="6">
        <v>70766115</v>
      </c>
      <c r="D38" s="6"/>
      <c r="E38" s="7">
        <v>73921008</v>
      </c>
      <c r="F38" s="8">
        <v>75433565</v>
      </c>
      <c r="G38" s="8">
        <v>1421344</v>
      </c>
      <c r="H38" s="8">
        <v>8852819</v>
      </c>
      <c r="I38" s="8">
        <v>3760218</v>
      </c>
      <c r="J38" s="8">
        <v>14034381</v>
      </c>
      <c r="K38" s="8">
        <v>9082670</v>
      </c>
      <c r="L38" s="8">
        <v>11319925</v>
      </c>
      <c r="M38" s="8">
        <v>2489251</v>
      </c>
      <c r="N38" s="8">
        <v>22891846</v>
      </c>
      <c r="O38" s="8">
        <v>4893822</v>
      </c>
      <c r="P38" s="8">
        <v>3618035</v>
      </c>
      <c r="Q38" s="8">
        <v>8377112</v>
      </c>
      <c r="R38" s="8">
        <v>16888969</v>
      </c>
      <c r="S38" s="8">
        <v>727674</v>
      </c>
      <c r="T38" s="8">
        <v>7640092</v>
      </c>
      <c r="U38" s="8"/>
      <c r="V38" s="8">
        <v>8367766</v>
      </c>
      <c r="W38" s="8">
        <v>62182962</v>
      </c>
      <c r="X38" s="8">
        <v>75433565</v>
      </c>
      <c r="Y38" s="8">
        <v>-13250603</v>
      </c>
      <c r="Z38" s="2">
        <v>-17.57</v>
      </c>
      <c r="AA38" s="6">
        <v>75433565</v>
      </c>
    </row>
    <row r="39" spans="1:27" ht="57" customHeight="1">
      <c r="A39" s="50" t="s">
        <v>61</v>
      </c>
      <c r="B39" s="29"/>
      <c r="C39" s="28"/>
      <c r="D39" s="28"/>
      <c r="E39" s="7"/>
      <c r="F39" s="26">
        <v>21771050</v>
      </c>
      <c r="G39" s="26"/>
      <c r="H39" s="26">
        <v>334255</v>
      </c>
      <c r="I39" s="26">
        <v>1782163</v>
      </c>
      <c r="J39" s="26">
        <v>2116418</v>
      </c>
      <c r="K39" s="26">
        <v>932016</v>
      </c>
      <c r="L39" s="26">
        <v>4137214</v>
      </c>
      <c r="M39" s="26">
        <v>3085488</v>
      </c>
      <c r="N39" s="26">
        <v>8154718</v>
      </c>
      <c r="O39" s="26">
        <v>2382108</v>
      </c>
      <c r="P39" s="26"/>
      <c r="Q39" s="26">
        <v>3115431</v>
      </c>
      <c r="R39" s="26">
        <v>5497539</v>
      </c>
      <c r="S39" s="26">
        <v>1193700</v>
      </c>
      <c r="T39" s="26">
        <v>1091547</v>
      </c>
      <c r="U39" s="26"/>
      <c r="V39" s="26">
        <v>2285247</v>
      </c>
      <c r="W39" s="26">
        <v>18053922</v>
      </c>
      <c r="X39" s="26">
        <v>21771050</v>
      </c>
      <c r="Y39" s="26">
        <v>-3717128</v>
      </c>
      <c r="Z39" s="27">
        <v>-17.07</v>
      </c>
      <c r="AA39" s="28">
        <v>21771050</v>
      </c>
    </row>
    <row r="40" spans="1:27" ht="12.75">
      <c r="A40" s="23" t="s">
        <v>62</v>
      </c>
      <c r="B40" s="29"/>
      <c r="C40" s="51">
        <v>41272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38965066</v>
      </c>
      <c r="D41" s="56">
        <f>SUM(D37:D40)</f>
        <v>0</v>
      </c>
      <c r="E41" s="57">
        <f t="shared" si="3"/>
        <v>92328895</v>
      </c>
      <c r="F41" s="58">
        <f t="shared" si="3"/>
        <v>103387858</v>
      </c>
      <c r="G41" s="58">
        <f t="shared" si="3"/>
        <v>98965706</v>
      </c>
      <c r="H41" s="58">
        <f t="shared" si="3"/>
        <v>-6346902</v>
      </c>
      <c r="I41" s="58">
        <f t="shared" si="3"/>
        <v>-16815162</v>
      </c>
      <c r="J41" s="58">
        <f t="shared" si="3"/>
        <v>75803642</v>
      </c>
      <c r="K41" s="58">
        <f t="shared" si="3"/>
        <v>-14653824</v>
      </c>
      <c r="L41" s="58">
        <f t="shared" si="3"/>
        <v>91619682</v>
      </c>
      <c r="M41" s="58">
        <f t="shared" si="3"/>
        <v>-31158803</v>
      </c>
      <c r="N41" s="58">
        <f t="shared" si="3"/>
        <v>45807055</v>
      </c>
      <c r="O41" s="58">
        <f t="shared" si="3"/>
        <v>-10973275</v>
      </c>
      <c r="P41" s="58">
        <f t="shared" si="3"/>
        <v>-9163550</v>
      </c>
      <c r="Q41" s="58">
        <f t="shared" si="3"/>
        <v>64226611</v>
      </c>
      <c r="R41" s="58">
        <f t="shared" si="3"/>
        <v>44089786</v>
      </c>
      <c r="S41" s="58">
        <f t="shared" si="3"/>
        <v>-13341507</v>
      </c>
      <c r="T41" s="58">
        <f t="shared" si="3"/>
        <v>-13795847</v>
      </c>
      <c r="U41" s="58">
        <f t="shared" si="3"/>
        <v>0</v>
      </c>
      <c r="V41" s="58">
        <f t="shared" si="3"/>
        <v>-27137354</v>
      </c>
      <c r="W41" s="58">
        <f t="shared" si="3"/>
        <v>138563129</v>
      </c>
      <c r="X41" s="58">
        <f t="shared" si="3"/>
        <v>103387858</v>
      </c>
      <c r="Y41" s="58">
        <f t="shared" si="3"/>
        <v>35175271</v>
      </c>
      <c r="Z41" s="59">
        <f>+IF(X41&lt;&gt;0,+(Y41/X41)*100,0)</f>
        <v>34.022632522283224</v>
      </c>
      <c r="AA41" s="56">
        <f>SUM(AA37:AA40)</f>
        <v>103387858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38965066</v>
      </c>
      <c r="D43" s="64">
        <f>+D41-D42</f>
        <v>0</v>
      </c>
      <c r="E43" s="65">
        <f t="shared" si="4"/>
        <v>92328895</v>
      </c>
      <c r="F43" s="66">
        <f t="shared" si="4"/>
        <v>103387858</v>
      </c>
      <c r="G43" s="66">
        <f t="shared" si="4"/>
        <v>98965706</v>
      </c>
      <c r="H43" s="66">
        <f t="shared" si="4"/>
        <v>-6346902</v>
      </c>
      <c r="I43" s="66">
        <f t="shared" si="4"/>
        <v>-16815162</v>
      </c>
      <c r="J43" s="66">
        <f t="shared" si="4"/>
        <v>75803642</v>
      </c>
      <c r="K43" s="66">
        <f t="shared" si="4"/>
        <v>-14653824</v>
      </c>
      <c r="L43" s="66">
        <f t="shared" si="4"/>
        <v>91619682</v>
      </c>
      <c r="M43" s="66">
        <f t="shared" si="4"/>
        <v>-31158803</v>
      </c>
      <c r="N43" s="66">
        <f t="shared" si="4"/>
        <v>45807055</v>
      </c>
      <c r="O43" s="66">
        <f t="shared" si="4"/>
        <v>-10973275</v>
      </c>
      <c r="P43" s="66">
        <f t="shared" si="4"/>
        <v>-9163550</v>
      </c>
      <c r="Q43" s="66">
        <f t="shared" si="4"/>
        <v>64226611</v>
      </c>
      <c r="R43" s="66">
        <f t="shared" si="4"/>
        <v>44089786</v>
      </c>
      <c r="S43" s="66">
        <f t="shared" si="4"/>
        <v>-13341507</v>
      </c>
      <c r="T43" s="66">
        <f t="shared" si="4"/>
        <v>-13795847</v>
      </c>
      <c r="U43" s="66">
        <f t="shared" si="4"/>
        <v>0</v>
      </c>
      <c r="V43" s="66">
        <f t="shared" si="4"/>
        <v>-27137354</v>
      </c>
      <c r="W43" s="66">
        <f t="shared" si="4"/>
        <v>138563129</v>
      </c>
      <c r="X43" s="66">
        <f t="shared" si="4"/>
        <v>103387858</v>
      </c>
      <c r="Y43" s="66">
        <f t="shared" si="4"/>
        <v>35175271</v>
      </c>
      <c r="Z43" s="67">
        <f>+IF(X43&lt;&gt;0,+(Y43/X43)*100,0)</f>
        <v>34.022632522283224</v>
      </c>
      <c r="AA43" s="64">
        <f>+AA41-AA42</f>
        <v>103387858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38965066</v>
      </c>
      <c r="D45" s="56">
        <f>SUM(D43:D44)</f>
        <v>0</v>
      </c>
      <c r="E45" s="57">
        <f t="shared" si="5"/>
        <v>92328895</v>
      </c>
      <c r="F45" s="58">
        <f t="shared" si="5"/>
        <v>103387858</v>
      </c>
      <c r="G45" s="58">
        <f t="shared" si="5"/>
        <v>98965706</v>
      </c>
      <c r="H45" s="58">
        <f t="shared" si="5"/>
        <v>-6346902</v>
      </c>
      <c r="I45" s="58">
        <f t="shared" si="5"/>
        <v>-16815162</v>
      </c>
      <c r="J45" s="58">
        <f t="shared" si="5"/>
        <v>75803642</v>
      </c>
      <c r="K45" s="58">
        <f t="shared" si="5"/>
        <v>-14653824</v>
      </c>
      <c r="L45" s="58">
        <f t="shared" si="5"/>
        <v>91619682</v>
      </c>
      <c r="M45" s="58">
        <f t="shared" si="5"/>
        <v>-31158803</v>
      </c>
      <c r="N45" s="58">
        <f t="shared" si="5"/>
        <v>45807055</v>
      </c>
      <c r="O45" s="58">
        <f t="shared" si="5"/>
        <v>-10973275</v>
      </c>
      <c r="P45" s="58">
        <f t="shared" si="5"/>
        <v>-9163550</v>
      </c>
      <c r="Q45" s="58">
        <f t="shared" si="5"/>
        <v>64226611</v>
      </c>
      <c r="R45" s="58">
        <f t="shared" si="5"/>
        <v>44089786</v>
      </c>
      <c r="S45" s="58">
        <f t="shared" si="5"/>
        <v>-13341507</v>
      </c>
      <c r="T45" s="58">
        <f t="shared" si="5"/>
        <v>-13795847</v>
      </c>
      <c r="U45" s="58">
        <f t="shared" si="5"/>
        <v>0</v>
      </c>
      <c r="V45" s="58">
        <f t="shared" si="5"/>
        <v>-27137354</v>
      </c>
      <c r="W45" s="58">
        <f t="shared" si="5"/>
        <v>138563129</v>
      </c>
      <c r="X45" s="58">
        <f t="shared" si="5"/>
        <v>103387858</v>
      </c>
      <c r="Y45" s="58">
        <f t="shared" si="5"/>
        <v>35175271</v>
      </c>
      <c r="Z45" s="59">
        <f>+IF(X45&lt;&gt;0,+(Y45/X45)*100,0)</f>
        <v>34.022632522283224</v>
      </c>
      <c r="AA45" s="56">
        <f>SUM(AA43:AA44)</f>
        <v>103387858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38965066</v>
      </c>
      <c r="D47" s="71">
        <f>SUM(D45:D46)</f>
        <v>0</v>
      </c>
      <c r="E47" s="72">
        <f t="shared" si="6"/>
        <v>92328895</v>
      </c>
      <c r="F47" s="73">
        <f t="shared" si="6"/>
        <v>103387858</v>
      </c>
      <c r="G47" s="73">
        <f t="shared" si="6"/>
        <v>98965706</v>
      </c>
      <c r="H47" s="74">
        <f t="shared" si="6"/>
        <v>-6346902</v>
      </c>
      <c r="I47" s="74">
        <f t="shared" si="6"/>
        <v>-16815162</v>
      </c>
      <c r="J47" s="74">
        <f t="shared" si="6"/>
        <v>75803642</v>
      </c>
      <c r="K47" s="74">
        <f t="shared" si="6"/>
        <v>-14653824</v>
      </c>
      <c r="L47" s="74">
        <f t="shared" si="6"/>
        <v>91619682</v>
      </c>
      <c r="M47" s="73">
        <f t="shared" si="6"/>
        <v>-31158803</v>
      </c>
      <c r="N47" s="73">
        <f t="shared" si="6"/>
        <v>45807055</v>
      </c>
      <c r="O47" s="74">
        <f t="shared" si="6"/>
        <v>-10973275</v>
      </c>
      <c r="P47" s="74">
        <f t="shared" si="6"/>
        <v>-9163550</v>
      </c>
      <c r="Q47" s="74">
        <f t="shared" si="6"/>
        <v>64226611</v>
      </c>
      <c r="R47" s="74">
        <f t="shared" si="6"/>
        <v>44089786</v>
      </c>
      <c r="S47" s="74">
        <f t="shared" si="6"/>
        <v>-13341507</v>
      </c>
      <c r="T47" s="73">
        <f t="shared" si="6"/>
        <v>-13795847</v>
      </c>
      <c r="U47" s="73">
        <f t="shared" si="6"/>
        <v>0</v>
      </c>
      <c r="V47" s="74">
        <f t="shared" si="6"/>
        <v>-27137354</v>
      </c>
      <c r="W47" s="74">
        <f t="shared" si="6"/>
        <v>138563129</v>
      </c>
      <c r="X47" s="74">
        <f t="shared" si="6"/>
        <v>103387858</v>
      </c>
      <c r="Y47" s="74">
        <f t="shared" si="6"/>
        <v>35175271</v>
      </c>
      <c r="Z47" s="75">
        <f>+IF(X47&lt;&gt;0,+(Y47/X47)*100,0)</f>
        <v>34.022632522283224</v>
      </c>
      <c r="AA47" s="76">
        <f>SUM(AA45:AA46)</f>
        <v>103387858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38129250</v>
      </c>
      <c r="D5" s="6"/>
      <c r="E5" s="7">
        <v>43049421</v>
      </c>
      <c r="F5" s="8">
        <v>41414151</v>
      </c>
      <c r="G5" s="8">
        <v>3403532</v>
      </c>
      <c r="H5" s="8">
        <v>3403532</v>
      </c>
      <c r="I5" s="8">
        <v>3403532</v>
      </c>
      <c r="J5" s="8">
        <v>10210596</v>
      </c>
      <c r="K5" s="8">
        <v>3403532</v>
      </c>
      <c r="L5" s="8">
        <v>3403532</v>
      </c>
      <c r="M5" s="8">
        <v>3403532</v>
      </c>
      <c r="N5" s="8">
        <v>10210596</v>
      </c>
      <c r="O5" s="8">
        <v>3433399</v>
      </c>
      <c r="P5" s="8">
        <v>3431781</v>
      </c>
      <c r="Q5" s="8">
        <v>3433399</v>
      </c>
      <c r="R5" s="8">
        <v>10298579</v>
      </c>
      <c r="S5" s="8">
        <v>3433399</v>
      </c>
      <c r="T5" s="8">
        <v>3433399</v>
      </c>
      <c r="U5" s="8">
        <v>3433399</v>
      </c>
      <c r="V5" s="8">
        <v>10300197</v>
      </c>
      <c r="W5" s="8">
        <v>41019968</v>
      </c>
      <c r="X5" s="8">
        <v>41414151</v>
      </c>
      <c r="Y5" s="8">
        <v>-394183</v>
      </c>
      <c r="Z5" s="2">
        <v>-0.95</v>
      </c>
      <c r="AA5" s="6">
        <v>41414151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/>
      <c r="D9" s="6"/>
      <c r="E9" s="7"/>
      <c r="F9" s="8"/>
      <c r="G9" s="8">
        <v>9652</v>
      </c>
      <c r="H9" s="8">
        <v>9652</v>
      </c>
      <c r="I9" s="8">
        <v>9913</v>
      </c>
      <c r="J9" s="8">
        <v>29217</v>
      </c>
      <c r="K9" s="8">
        <v>11400</v>
      </c>
      <c r="L9" s="8">
        <v>11400</v>
      </c>
      <c r="M9" s="8">
        <v>11400</v>
      </c>
      <c r="N9" s="8">
        <v>34200</v>
      </c>
      <c r="O9" s="8">
        <v>11400</v>
      </c>
      <c r="P9" s="8">
        <v>11400</v>
      </c>
      <c r="Q9" s="8">
        <v>11400</v>
      </c>
      <c r="R9" s="8">
        <v>34200</v>
      </c>
      <c r="S9" s="8">
        <v>11400</v>
      </c>
      <c r="T9" s="8">
        <v>9913</v>
      </c>
      <c r="U9" s="8">
        <v>9913</v>
      </c>
      <c r="V9" s="8">
        <v>31226</v>
      </c>
      <c r="W9" s="8">
        <v>128843</v>
      </c>
      <c r="X9" s="8"/>
      <c r="Y9" s="8">
        <v>128843</v>
      </c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148366</v>
      </c>
      <c r="D11" s="6"/>
      <c r="E11" s="7">
        <v>141994</v>
      </c>
      <c r="F11" s="8">
        <v>123994</v>
      </c>
      <c r="G11" s="8">
        <v>8426</v>
      </c>
      <c r="H11" s="8">
        <v>9298</v>
      </c>
      <c r="I11" s="8">
        <v>8426</v>
      </c>
      <c r="J11" s="8">
        <v>26150</v>
      </c>
      <c r="K11" s="8">
        <v>8702</v>
      </c>
      <c r="L11" s="8">
        <v>8984</v>
      </c>
      <c r="M11" s="8">
        <v>8702</v>
      </c>
      <c r="N11" s="8">
        <v>26388</v>
      </c>
      <c r="O11" s="8">
        <v>8702</v>
      </c>
      <c r="P11" s="8">
        <v>10591</v>
      </c>
      <c r="Q11" s="8"/>
      <c r="R11" s="8">
        <v>19293</v>
      </c>
      <c r="S11" s="8">
        <v>4537</v>
      </c>
      <c r="T11" s="8"/>
      <c r="U11" s="8"/>
      <c r="V11" s="8">
        <v>4537</v>
      </c>
      <c r="W11" s="8">
        <v>76368</v>
      </c>
      <c r="X11" s="8">
        <v>123994</v>
      </c>
      <c r="Y11" s="8">
        <v>-47626</v>
      </c>
      <c r="Z11" s="2">
        <v>-38.41</v>
      </c>
      <c r="AA11" s="6">
        <v>123994</v>
      </c>
    </row>
    <row r="12" spans="1:27" ht="12.75">
      <c r="A12" s="25" t="s">
        <v>37</v>
      </c>
      <c r="B12" s="29"/>
      <c r="C12" s="6">
        <v>3577684</v>
      </c>
      <c r="D12" s="6"/>
      <c r="E12" s="7">
        <v>5692573</v>
      </c>
      <c r="F12" s="8">
        <v>2769730</v>
      </c>
      <c r="G12" s="8">
        <v>340628</v>
      </c>
      <c r="H12" s="8">
        <v>355622</v>
      </c>
      <c r="I12" s="8">
        <v>248002</v>
      </c>
      <c r="J12" s="8">
        <v>944252</v>
      </c>
      <c r="K12" s="8"/>
      <c r="L12" s="8">
        <v>188552</v>
      </c>
      <c r="M12" s="8">
        <v>279118</v>
      </c>
      <c r="N12" s="8">
        <v>467670</v>
      </c>
      <c r="O12" s="8">
        <v>244086</v>
      </c>
      <c r="P12" s="8">
        <v>144386</v>
      </c>
      <c r="Q12" s="8"/>
      <c r="R12" s="8">
        <v>388472</v>
      </c>
      <c r="S12" s="8">
        <v>156164</v>
      </c>
      <c r="T12" s="8"/>
      <c r="U12" s="8"/>
      <c r="V12" s="8">
        <v>156164</v>
      </c>
      <c r="W12" s="8">
        <v>1956558</v>
      </c>
      <c r="X12" s="8">
        <v>2769730</v>
      </c>
      <c r="Y12" s="8">
        <v>-813172</v>
      </c>
      <c r="Z12" s="2">
        <v>-29.36</v>
      </c>
      <c r="AA12" s="6">
        <v>2769730</v>
      </c>
    </row>
    <row r="13" spans="1:27" ht="12.75">
      <c r="A13" s="23" t="s">
        <v>38</v>
      </c>
      <c r="B13" s="29"/>
      <c r="C13" s="6">
        <v>41910101</v>
      </c>
      <c r="D13" s="6"/>
      <c r="E13" s="7">
        <v>37714641</v>
      </c>
      <c r="F13" s="8">
        <v>43847466</v>
      </c>
      <c r="G13" s="8">
        <v>10968101</v>
      </c>
      <c r="H13" s="8">
        <v>422699</v>
      </c>
      <c r="I13" s="8">
        <v>-32862</v>
      </c>
      <c r="J13" s="8">
        <v>11357938</v>
      </c>
      <c r="K13" s="8"/>
      <c r="L13" s="8"/>
      <c r="M13" s="8">
        <v>3898815</v>
      </c>
      <c r="N13" s="8">
        <v>3898815</v>
      </c>
      <c r="O13" s="8">
        <v>3910245</v>
      </c>
      <c r="P13" s="8">
        <v>3655897</v>
      </c>
      <c r="Q13" s="8">
        <v>3598563</v>
      </c>
      <c r="R13" s="8">
        <v>11164705</v>
      </c>
      <c r="S13" s="8">
        <v>3326478</v>
      </c>
      <c r="T13" s="8">
        <v>3134074</v>
      </c>
      <c r="U13" s="8">
        <v>3126906</v>
      </c>
      <c r="V13" s="8">
        <v>9587458</v>
      </c>
      <c r="W13" s="8">
        <v>36008916</v>
      </c>
      <c r="X13" s="8">
        <v>43847466</v>
      </c>
      <c r="Y13" s="8">
        <v>-7838550</v>
      </c>
      <c r="Z13" s="2">
        <v>-17.88</v>
      </c>
      <c r="AA13" s="6">
        <v>43847466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656200</v>
      </c>
      <c r="D15" s="6"/>
      <c r="E15" s="7">
        <v>625500</v>
      </c>
      <c r="F15" s="8">
        <v>693702</v>
      </c>
      <c r="G15" s="8">
        <v>22550</v>
      </c>
      <c r="H15" s="8">
        <v>99850</v>
      </c>
      <c r="I15" s="8">
        <v>141203</v>
      </c>
      <c r="J15" s="8">
        <v>263603</v>
      </c>
      <c r="K15" s="8">
        <v>118950</v>
      </c>
      <c r="L15" s="8">
        <v>3600</v>
      </c>
      <c r="M15" s="8">
        <v>61226</v>
      </c>
      <c r="N15" s="8">
        <v>183776</v>
      </c>
      <c r="O15" s="8">
        <v>8050</v>
      </c>
      <c r="P15" s="8">
        <v>12100</v>
      </c>
      <c r="Q15" s="8">
        <v>700</v>
      </c>
      <c r="R15" s="8">
        <v>20850</v>
      </c>
      <c r="S15" s="8"/>
      <c r="T15" s="8"/>
      <c r="U15" s="8"/>
      <c r="V15" s="8"/>
      <c r="W15" s="8">
        <v>468229</v>
      </c>
      <c r="X15" s="8">
        <v>693702</v>
      </c>
      <c r="Y15" s="8">
        <v>-225473</v>
      </c>
      <c r="Z15" s="2">
        <v>-32.5</v>
      </c>
      <c r="AA15" s="6">
        <v>693702</v>
      </c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244443449</v>
      </c>
      <c r="D18" s="6"/>
      <c r="E18" s="7">
        <v>270771000</v>
      </c>
      <c r="F18" s="8">
        <v>271069000</v>
      </c>
      <c r="G18" s="8">
        <v>111684000</v>
      </c>
      <c r="H18" s="8">
        <v>573605</v>
      </c>
      <c r="I18" s="8">
        <v>130824</v>
      </c>
      <c r="J18" s="8">
        <v>112388429</v>
      </c>
      <c r="K18" s="8">
        <v>364130</v>
      </c>
      <c r="L18" s="8">
        <v>673644</v>
      </c>
      <c r="M18" s="8">
        <v>89613633</v>
      </c>
      <c r="N18" s="8">
        <v>90651407</v>
      </c>
      <c r="O18" s="8">
        <v>58863</v>
      </c>
      <c r="P18" s="8">
        <v>334800</v>
      </c>
      <c r="Q18" s="8">
        <v>66982000</v>
      </c>
      <c r="R18" s="8">
        <v>67375663</v>
      </c>
      <c r="S18" s="8"/>
      <c r="T18" s="8">
        <v>298000</v>
      </c>
      <c r="U18" s="8"/>
      <c r="V18" s="8">
        <v>298000</v>
      </c>
      <c r="W18" s="8">
        <v>270713499</v>
      </c>
      <c r="X18" s="8">
        <v>271069000</v>
      </c>
      <c r="Y18" s="8">
        <v>-355501</v>
      </c>
      <c r="Z18" s="2">
        <v>-0.13</v>
      </c>
      <c r="AA18" s="6">
        <v>271069000</v>
      </c>
    </row>
    <row r="19" spans="1:27" ht="12.75">
      <c r="A19" s="23" t="s">
        <v>44</v>
      </c>
      <c r="B19" s="29"/>
      <c r="C19" s="6">
        <v>7747602</v>
      </c>
      <c r="D19" s="6"/>
      <c r="E19" s="7">
        <v>7087660</v>
      </c>
      <c r="F19" s="26">
        <v>6337990</v>
      </c>
      <c r="G19" s="26">
        <v>592556</v>
      </c>
      <c r="H19" s="26">
        <v>621162</v>
      </c>
      <c r="I19" s="26">
        <v>561003</v>
      </c>
      <c r="J19" s="26">
        <v>1774721</v>
      </c>
      <c r="K19" s="26">
        <v>605501</v>
      </c>
      <c r="L19" s="26">
        <v>398423</v>
      </c>
      <c r="M19" s="26">
        <v>297824</v>
      </c>
      <c r="N19" s="26">
        <v>1301748</v>
      </c>
      <c r="O19" s="26">
        <v>582788</v>
      </c>
      <c r="P19" s="26">
        <v>460786</v>
      </c>
      <c r="Q19" s="26">
        <v>304725</v>
      </c>
      <c r="R19" s="26">
        <v>1348299</v>
      </c>
      <c r="S19" s="26"/>
      <c r="T19" s="26">
        <v>51815</v>
      </c>
      <c r="U19" s="26">
        <v>346451</v>
      </c>
      <c r="V19" s="26">
        <v>398266</v>
      </c>
      <c r="W19" s="26">
        <v>4823034</v>
      </c>
      <c r="X19" s="26">
        <v>6337990</v>
      </c>
      <c r="Y19" s="26">
        <v>-1514956</v>
      </c>
      <c r="Z19" s="27">
        <v>-23.9</v>
      </c>
      <c r="AA19" s="28">
        <v>6337990</v>
      </c>
    </row>
    <row r="20" spans="1:27" ht="12.75">
      <c r="A20" s="23" t="s">
        <v>45</v>
      </c>
      <c r="B20" s="29"/>
      <c r="C20" s="6">
        <v>-348242</v>
      </c>
      <c r="D20" s="6"/>
      <c r="E20" s="7"/>
      <c r="F20" s="8"/>
      <c r="G20" s="8"/>
      <c r="H20" s="8"/>
      <c r="I20" s="30">
        <v>1000</v>
      </c>
      <c r="J20" s="8">
        <v>1000</v>
      </c>
      <c r="K20" s="8"/>
      <c r="L20" s="8"/>
      <c r="M20" s="8">
        <v>34985</v>
      </c>
      <c r="N20" s="8">
        <v>34985</v>
      </c>
      <c r="O20" s="8"/>
      <c r="P20" s="30"/>
      <c r="Q20" s="8"/>
      <c r="R20" s="8"/>
      <c r="S20" s="8"/>
      <c r="T20" s="8"/>
      <c r="U20" s="8"/>
      <c r="V20" s="8"/>
      <c r="W20" s="30">
        <v>35985</v>
      </c>
      <c r="X20" s="8"/>
      <c r="Y20" s="8">
        <v>35985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336264410</v>
      </c>
      <c r="D21" s="33">
        <f t="shared" si="0"/>
        <v>0</v>
      </c>
      <c r="E21" s="34">
        <f t="shared" si="0"/>
        <v>365082789</v>
      </c>
      <c r="F21" s="35">
        <f t="shared" si="0"/>
        <v>366256033</v>
      </c>
      <c r="G21" s="35">
        <f t="shared" si="0"/>
        <v>127029445</v>
      </c>
      <c r="H21" s="35">
        <f t="shared" si="0"/>
        <v>5495420</v>
      </c>
      <c r="I21" s="35">
        <f t="shared" si="0"/>
        <v>4471041</v>
      </c>
      <c r="J21" s="35">
        <f t="shared" si="0"/>
        <v>136995906</v>
      </c>
      <c r="K21" s="35">
        <f t="shared" si="0"/>
        <v>4512215</v>
      </c>
      <c r="L21" s="35">
        <f t="shared" si="0"/>
        <v>4688135</v>
      </c>
      <c r="M21" s="35">
        <f t="shared" si="0"/>
        <v>97609235</v>
      </c>
      <c r="N21" s="35">
        <f t="shared" si="0"/>
        <v>106809585</v>
      </c>
      <c r="O21" s="35">
        <f t="shared" si="0"/>
        <v>8257533</v>
      </c>
      <c r="P21" s="35">
        <f t="shared" si="0"/>
        <v>8061741</v>
      </c>
      <c r="Q21" s="35">
        <f t="shared" si="0"/>
        <v>74330787</v>
      </c>
      <c r="R21" s="35">
        <f t="shared" si="0"/>
        <v>90650061</v>
      </c>
      <c r="S21" s="35">
        <f t="shared" si="0"/>
        <v>6931978</v>
      </c>
      <c r="T21" s="35">
        <f t="shared" si="0"/>
        <v>6927201</v>
      </c>
      <c r="U21" s="35">
        <f t="shared" si="0"/>
        <v>6916669</v>
      </c>
      <c r="V21" s="35">
        <f t="shared" si="0"/>
        <v>20775848</v>
      </c>
      <c r="W21" s="35">
        <f t="shared" si="0"/>
        <v>355231400</v>
      </c>
      <c r="X21" s="35">
        <f t="shared" si="0"/>
        <v>366256033</v>
      </c>
      <c r="Y21" s="35">
        <f t="shared" si="0"/>
        <v>-11024633</v>
      </c>
      <c r="Z21" s="36">
        <f>+IF(X21&lt;&gt;0,+(Y21/X21)*100,0)</f>
        <v>-3.0100891198152633</v>
      </c>
      <c r="AA21" s="33">
        <f>SUM(AA5:AA20)</f>
        <v>366256033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70740283</v>
      </c>
      <c r="D24" s="6"/>
      <c r="E24" s="7">
        <v>90078598</v>
      </c>
      <c r="F24" s="8">
        <v>82587718</v>
      </c>
      <c r="G24" s="8">
        <v>6330431</v>
      </c>
      <c r="H24" s="8">
        <v>6089829</v>
      </c>
      <c r="I24" s="8">
        <v>6085914</v>
      </c>
      <c r="J24" s="8">
        <v>18506174</v>
      </c>
      <c r="K24" s="8">
        <v>457607</v>
      </c>
      <c r="L24" s="8">
        <v>6326904</v>
      </c>
      <c r="M24" s="8">
        <v>6556168</v>
      </c>
      <c r="N24" s="8">
        <v>13340679</v>
      </c>
      <c r="O24" s="8">
        <v>6644849</v>
      </c>
      <c r="P24" s="8">
        <v>6291289</v>
      </c>
      <c r="Q24" s="8">
        <v>6454635</v>
      </c>
      <c r="R24" s="8">
        <v>19390773</v>
      </c>
      <c r="S24" s="8">
        <v>6430202</v>
      </c>
      <c r="T24" s="8">
        <v>6456578</v>
      </c>
      <c r="U24" s="8">
        <v>6414244</v>
      </c>
      <c r="V24" s="8">
        <v>19301024</v>
      </c>
      <c r="W24" s="8">
        <v>70538650</v>
      </c>
      <c r="X24" s="8">
        <v>82587718</v>
      </c>
      <c r="Y24" s="8">
        <v>-12049068</v>
      </c>
      <c r="Z24" s="2">
        <v>-14.59</v>
      </c>
      <c r="AA24" s="6">
        <v>82587718</v>
      </c>
    </row>
    <row r="25" spans="1:27" ht="12.75">
      <c r="A25" s="25" t="s">
        <v>49</v>
      </c>
      <c r="B25" s="24"/>
      <c r="C25" s="6">
        <v>22333467</v>
      </c>
      <c r="D25" s="6"/>
      <c r="E25" s="7">
        <v>24329197</v>
      </c>
      <c r="F25" s="8">
        <v>23874446</v>
      </c>
      <c r="G25" s="8">
        <v>1861121</v>
      </c>
      <c r="H25" s="8">
        <v>1891028</v>
      </c>
      <c r="I25" s="8">
        <v>1891028</v>
      </c>
      <c r="J25" s="8">
        <v>5643177</v>
      </c>
      <c r="K25" s="8">
        <v>1896328</v>
      </c>
      <c r="L25" s="8">
        <v>1891028</v>
      </c>
      <c r="M25" s="8">
        <v>1891028</v>
      </c>
      <c r="N25" s="8">
        <v>5678384</v>
      </c>
      <c r="O25" s="8">
        <v>1891028</v>
      </c>
      <c r="P25" s="8">
        <v>1891028</v>
      </c>
      <c r="Q25" s="8">
        <v>1891028</v>
      </c>
      <c r="R25" s="8">
        <v>5673084</v>
      </c>
      <c r="S25" s="8">
        <v>1891028</v>
      </c>
      <c r="T25" s="8">
        <v>1891028</v>
      </c>
      <c r="U25" s="8">
        <v>2655338</v>
      </c>
      <c r="V25" s="8">
        <v>6437394</v>
      </c>
      <c r="W25" s="8">
        <v>23432039</v>
      </c>
      <c r="X25" s="8">
        <v>23874446</v>
      </c>
      <c r="Y25" s="8">
        <v>-442407</v>
      </c>
      <c r="Z25" s="2">
        <v>-1.85</v>
      </c>
      <c r="AA25" s="6">
        <v>23874446</v>
      </c>
    </row>
    <row r="26" spans="1:27" ht="12.75">
      <c r="A26" s="25" t="s">
        <v>50</v>
      </c>
      <c r="B26" s="24"/>
      <c r="C26" s="6">
        <v>63533942</v>
      </c>
      <c r="D26" s="6"/>
      <c r="E26" s="7">
        <v>35906194</v>
      </c>
      <c r="F26" s="8">
        <v>43839019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43839019</v>
      </c>
      <c r="Y26" s="8">
        <v>-43839019</v>
      </c>
      <c r="Z26" s="2">
        <v>-100</v>
      </c>
      <c r="AA26" s="6">
        <v>43839019</v>
      </c>
    </row>
    <row r="27" spans="1:27" ht="12.75">
      <c r="A27" s="25" t="s">
        <v>51</v>
      </c>
      <c r="B27" s="24"/>
      <c r="C27" s="6">
        <v>28676051</v>
      </c>
      <c r="D27" s="6"/>
      <c r="E27" s="7">
        <v>27280000</v>
      </c>
      <c r="F27" s="8">
        <v>27720000</v>
      </c>
      <c r="G27" s="8">
        <v>2357990</v>
      </c>
      <c r="H27" s="8">
        <v>2357990</v>
      </c>
      <c r="I27" s="8">
        <v>2364868</v>
      </c>
      <c r="J27" s="8">
        <v>7080848</v>
      </c>
      <c r="K27" s="8">
        <v>2359958</v>
      </c>
      <c r="L27" s="8">
        <v>2359958</v>
      </c>
      <c r="M27" s="8">
        <v>2293592</v>
      </c>
      <c r="N27" s="8">
        <v>7013508</v>
      </c>
      <c r="O27" s="8">
        <v>2292467</v>
      </c>
      <c r="P27" s="8">
        <v>2292494</v>
      </c>
      <c r="Q27" s="8"/>
      <c r="R27" s="8">
        <v>4584961</v>
      </c>
      <c r="S27" s="8"/>
      <c r="T27" s="8"/>
      <c r="U27" s="8">
        <v>2338773</v>
      </c>
      <c r="V27" s="8">
        <v>2338773</v>
      </c>
      <c r="W27" s="8">
        <v>21018090</v>
      </c>
      <c r="X27" s="8">
        <v>27720000</v>
      </c>
      <c r="Y27" s="8">
        <v>-6701910</v>
      </c>
      <c r="Z27" s="2">
        <v>-24.18</v>
      </c>
      <c r="AA27" s="6">
        <v>27720000</v>
      </c>
    </row>
    <row r="28" spans="1:27" ht="12.75">
      <c r="A28" s="25" t="s">
        <v>52</v>
      </c>
      <c r="B28" s="24"/>
      <c r="C28" s="6">
        <v>490103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27825</v>
      </c>
      <c r="D30" s="6"/>
      <c r="E30" s="7">
        <v>52600</v>
      </c>
      <c r="F30" s="8">
        <v>52600</v>
      </c>
      <c r="G30" s="8"/>
      <c r="H30" s="8"/>
      <c r="I30" s="8"/>
      <c r="J30" s="8"/>
      <c r="K30" s="8">
        <v>20190</v>
      </c>
      <c r="L30" s="8"/>
      <c r="M30" s="8">
        <v>12080</v>
      </c>
      <c r="N30" s="8">
        <v>32270</v>
      </c>
      <c r="O30" s="8"/>
      <c r="P30" s="8"/>
      <c r="Q30" s="8"/>
      <c r="R30" s="8"/>
      <c r="S30" s="8"/>
      <c r="T30" s="8"/>
      <c r="U30" s="8"/>
      <c r="V30" s="8"/>
      <c r="W30" s="8">
        <v>32270</v>
      </c>
      <c r="X30" s="8">
        <v>52600</v>
      </c>
      <c r="Y30" s="8">
        <v>-20330</v>
      </c>
      <c r="Z30" s="2">
        <v>-38.65</v>
      </c>
      <c r="AA30" s="6">
        <v>52600</v>
      </c>
    </row>
    <row r="31" spans="1:27" ht="12.75">
      <c r="A31" s="25" t="s">
        <v>55</v>
      </c>
      <c r="B31" s="24"/>
      <c r="C31" s="6">
        <v>188379210</v>
      </c>
      <c r="D31" s="6"/>
      <c r="E31" s="7">
        <v>101529434</v>
      </c>
      <c r="F31" s="8">
        <v>115313877</v>
      </c>
      <c r="G31" s="8">
        <v>7648682</v>
      </c>
      <c r="H31" s="8">
        <v>9948377</v>
      </c>
      <c r="I31" s="8">
        <v>9659340</v>
      </c>
      <c r="J31" s="8">
        <v>27256399</v>
      </c>
      <c r="K31" s="8">
        <v>12162890</v>
      </c>
      <c r="L31" s="8">
        <v>6430215</v>
      </c>
      <c r="M31" s="8">
        <v>12308424</v>
      </c>
      <c r="N31" s="8">
        <v>30901529</v>
      </c>
      <c r="O31" s="8">
        <v>5553364</v>
      </c>
      <c r="P31" s="8">
        <v>9454003</v>
      </c>
      <c r="Q31" s="8">
        <v>10480944</v>
      </c>
      <c r="R31" s="8">
        <v>25488311</v>
      </c>
      <c r="S31" s="8">
        <v>5683276</v>
      </c>
      <c r="T31" s="8">
        <v>10152696</v>
      </c>
      <c r="U31" s="8">
        <v>20565908</v>
      </c>
      <c r="V31" s="8">
        <v>36401880</v>
      </c>
      <c r="W31" s="8">
        <v>120048119</v>
      </c>
      <c r="X31" s="8">
        <v>115313877</v>
      </c>
      <c r="Y31" s="8">
        <v>4734242</v>
      </c>
      <c r="Z31" s="2">
        <v>4.11</v>
      </c>
      <c r="AA31" s="6">
        <v>115313877</v>
      </c>
    </row>
    <row r="32" spans="1:27" ht="12.75">
      <c r="A32" s="25" t="s">
        <v>43</v>
      </c>
      <c r="B32" s="24"/>
      <c r="C32" s="6">
        <v>18195246</v>
      </c>
      <c r="D32" s="6"/>
      <c r="E32" s="7">
        <v>7750000</v>
      </c>
      <c r="F32" s="8">
        <v>11798000</v>
      </c>
      <c r="G32" s="8">
        <v>831375</v>
      </c>
      <c r="H32" s="8">
        <v>978079</v>
      </c>
      <c r="I32" s="8">
        <v>1080006</v>
      </c>
      <c r="J32" s="8">
        <v>2889460</v>
      </c>
      <c r="K32" s="8">
        <v>349411</v>
      </c>
      <c r="L32" s="8">
        <v>219426</v>
      </c>
      <c r="M32" s="8">
        <v>366850</v>
      </c>
      <c r="N32" s="8">
        <v>935687</v>
      </c>
      <c r="O32" s="8">
        <v>276119</v>
      </c>
      <c r="P32" s="8">
        <v>636319</v>
      </c>
      <c r="Q32" s="8">
        <v>702126</v>
      </c>
      <c r="R32" s="8">
        <v>1614564</v>
      </c>
      <c r="S32" s="8"/>
      <c r="T32" s="8">
        <v>715000</v>
      </c>
      <c r="U32" s="8">
        <v>280010</v>
      </c>
      <c r="V32" s="8">
        <v>995010</v>
      </c>
      <c r="W32" s="8">
        <v>6434721</v>
      </c>
      <c r="X32" s="8">
        <v>11798000</v>
      </c>
      <c r="Y32" s="8">
        <v>-5363279</v>
      </c>
      <c r="Z32" s="2">
        <v>-45.46</v>
      </c>
      <c r="AA32" s="6">
        <v>11798000</v>
      </c>
    </row>
    <row r="33" spans="1:27" ht="12.75">
      <c r="A33" s="25" t="s">
        <v>56</v>
      </c>
      <c r="B33" s="24"/>
      <c r="C33" s="6">
        <v>62645317</v>
      </c>
      <c r="D33" s="6"/>
      <c r="E33" s="7">
        <v>50101333</v>
      </c>
      <c r="F33" s="8">
        <v>43379679</v>
      </c>
      <c r="G33" s="8">
        <v>4741628</v>
      </c>
      <c r="H33" s="8">
        <v>4060819</v>
      </c>
      <c r="I33" s="8">
        <v>5841400</v>
      </c>
      <c r="J33" s="8">
        <v>14643847</v>
      </c>
      <c r="K33" s="8">
        <v>3880606</v>
      </c>
      <c r="L33" s="8">
        <v>6834949</v>
      </c>
      <c r="M33" s="8">
        <v>3852878</v>
      </c>
      <c r="N33" s="8">
        <v>14568433</v>
      </c>
      <c r="O33" s="8">
        <v>2938627</v>
      </c>
      <c r="P33" s="8">
        <v>3638491</v>
      </c>
      <c r="Q33" s="8">
        <v>3713409</v>
      </c>
      <c r="R33" s="8">
        <v>10290527</v>
      </c>
      <c r="S33" s="8">
        <v>2475422</v>
      </c>
      <c r="T33" s="8">
        <v>2063513</v>
      </c>
      <c r="U33" s="8">
        <v>3377855</v>
      </c>
      <c r="V33" s="8">
        <v>7916790</v>
      </c>
      <c r="W33" s="8">
        <v>47419597</v>
      </c>
      <c r="X33" s="8">
        <v>43379679</v>
      </c>
      <c r="Y33" s="8">
        <v>4039918</v>
      </c>
      <c r="Z33" s="2">
        <v>9.31</v>
      </c>
      <c r="AA33" s="6">
        <v>43379679</v>
      </c>
    </row>
    <row r="34" spans="1:27" ht="12.75">
      <c r="A34" s="23" t="s">
        <v>57</v>
      </c>
      <c r="B34" s="29"/>
      <c r="C34" s="6">
        <v>14727795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469749239</v>
      </c>
      <c r="D35" s="33">
        <f>SUM(D24:D34)</f>
        <v>0</v>
      </c>
      <c r="E35" s="34">
        <f t="shared" si="1"/>
        <v>337027356</v>
      </c>
      <c r="F35" s="35">
        <f t="shared" si="1"/>
        <v>348565339</v>
      </c>
      <c r="G35" s="35">
        <f t="shared" si="1"/>
        <v>23771227</v>
      </c>
      <c r="H35" s="35">
        <f t="shared" si="1"/>
        <v>25326122</v>
      </c>
      <c r="I35" s="35">
        <f t="shared" si="1"/>
        <v>26922556</v>
      </c>
      <c r="J35" s="35">
        <f t="shared" si="1"/>
        <v>76019905</v>
      </c>
      <c r="K35" s="35">
        <f t="shared" si="1"/>
        <v>21126990</v>
      </c>
      <c r="L35" s="35">
        <f t="shared" si="1"/>
        <v>24062480</v>
      </c>
      <c r="M35" s="35">
        <f t="shared" si="1"/>
        <v>27281020</v>
      </c>
      <c r="N35" s="35">
        <f t="shared" si="1"/>
        <v>72470490</v>
      </c>
      <c r="O35" s="35">
        <f t="shared" si="1"/>
        <v>19596454</v>
      </c>
      <c r="P35" s="35">
        <f t="shared" si="1"/>
        <v>24203624</v>
      </c>
      <c r="Q35" s="35">
        <f t="shared" si="1"/>
        <v>23242142</v>
      </c>
      <c r="R35" s="35">
        <f t="shared" si="1"/>
        <v>67042220</v>
      </c>
      <c r="S35" s="35">
        <f t="shared" si="1"/>
        <v>16479928</v>
      </c>
      <c r="T35" s="35">
        <f t="shared" si="1"/>
        <v>21278815</v>
      </c>
      <c r="U35" s="35">
        <f t="shared" si="1"/>
        <v>35632128</v>
      </c>
      <c r="V35" s="35">
        <f t="shared" si="1"/>
        <v>73390871</v>
      </c>
      <c r="W35" s="35">
        <f t="shared" si="1"/>
        <v>288923486</v>
      </c>
      <c r="X35" s="35">
        <f t="shared" si="1"/>
        <v>348565339</v>
      </c>
      <c r="Y35" s="35">
        <f t="shared" si="1"/>
        <v>-59641853</v>
      </c>
      <c r="Z35" s="36">
        <f>+IF(X35&lt;&gt;0,+(Y35/X35)*100,0)</f>
        <v>-17.110666588682243</v>
      </c>
      <c r="AA35" s="33">
        <f>SUM(AA24:AA34)</f>
        <v>348565339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-133484829</v>
      </c>
      <c r="D37" s="46">
        <f>+D21-D35</f>
        <v>0</v>
      </c>
      <c r="E37" s="47">
        <f t="shared" si="2"/>
        <v>28055433</v>
      </c>
      <c r="F37" s="48">
        <f t="shared" si="2"/>
        <v>17690694</v>
      </c>
      <c r="G37" s="48">
        <f t="shared" si="2"/>
        <v>103258218</v>
      </c>
      <c r="H37" s="48">
        <f t="shared" si="2"/>
        <v>-19830702</v>
      </c>
      <c r="I37" s="48">
        <f t="shared" si="2"/>
        <v>-22451515</v>
      </c>
      <c r="J37" s="48">
        <f t="shared" si="2"/>
        <v>60976001</v>
      </c>
      <c r="K37" s="48">
        <f t="shared" si="2"/>
        <v>-16614775</v>
      </c>
      <c r="L37" s="48">
        <f t="shared" si="2"/>
        <v>-19374345</v>
      </c>
      <c r="M37" s="48">
        <f t="shared" si="2"/>
        <v>70328215</v>
      </c>
      <c r="N37" s="48">
        <f t="shared" si="2"/>
        <v>34339095</v>
      </c>
      <c r="O37" s="48">
        <f t="shared" si="2"/>
        <v>-11338921</v>
      </c>
      <c r="P37" s="48">
        <f t="shared" si="2"/>
        <v>-16141883</v>
      </c>
      <c r="Q37" s="48">
        <f t="shared" si="2"/>
        <v>51088645</v>
      </c>
      <c r="R37" s="48">
        <f t="shared" si="2"/>
        <v>23607841</v>
      </c>
      <c r="S37" s="48">
        <f t="shared" si="2"/>
        <v>-9547950</v>
      </c>
      <c r="T37" s="48">
        <f t="shared" si="2"/>
        <v>-14351614</v>
      </c>
      <c r="U37" s="48">
        <f t="shared" si="2"/>
        <v>-28715459</v>
      </c>
      <c r="V37" s="48">
        <f t="shared" si="2"/>
        <v>-52615023</v>
      </c>
      <c r="W37" s="48">
        <f t="shared" si="2"/>
        <v>66307914</v>
      </c>
      <c r="X37" s="48">
        <f>IF(F21=F35,0,X21-X35)</f>
        <v>17690694</v>
      </c>
      <c r="Y37" s="48">
        <f t="shared" si="2"/>
        <v>48617220</v>
      </c>
      <c r="Z37" s="49">
        <f>+IF(X37&lt;&gt;0,+(Y37/X37)*100,0)</f>
        <v>274.8180484044323</v>
      </c>
      <c r="AA37" s="46">
        <f>+AA21-AA35</f>
        <v>17690694</v>
      </c>
    </row>
    <row r="38" spans="1:27" ht="22.5" customHeight="1">
      <c r="A38" s="50" t="s">
        <v>60</v>
      </c>
      <c r="B38" s="29"/>
      <c r="C38" s="6">
        <v>86735165</v>
      </c>
      <c r="D38" s="6"/>
      <c r="E38" s="7">
        <v>62122000</v>
      </c>
      <c r="F38" s="8">
        <v>62122000</v>
      </c>
      <c r="G38" s="8">
        <v>7350066</v>
      </c>
      <c r="H38" s="8">
        <v>5380095</v>
      </c>
      <c r="I38" s="8">
        <v>551358</v>
      </c>
      <c r="J38" s="8">
        <v>13281519</v>
      </c>
      <c r="K38" s="8">
        <v>9687826</v>
      </c>
      <c r="L38" s="8">
        <v>2662811</v>
      </c>
      <c r="M38" s="8">
        <v>4014621</v>
      </c>
      <c r="N38" s="8">
        <v>16365258</v>
      </c>
      <c r="O38" s="8">
        <v>1782906</v>
      </c>
      <c r="P38" s="8">
        <v>4728720</v>
      </c>
      <c r="Q38" s="8"/>
      <c r="R38" s="8">
        <v>6511626</v>
      </c>
      <c r="S38" s="8"/>
      <c r="T38" s="8"/>
      <c r="U38" s="8"/>
      <c r="V38" s="8"/>
      <c r="W38" s="8">
        <v>36158403</v>
      </c>
      <c r="X38" s="8">
        <v>62122000</v>
      </c>
      <c r="Y38" s="8">
        <v>-25963597</v>
      </c>
      <c r="Z38" s="2">
        <v>-41.79</v>
      </c>
      <c r="AA38" s="6">
        <v>62122000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-46749664</v>
      </c>
      <c r="D41" s="56">
        <f>SUM(D37:D40)</f>
        <v>0</v>
      </c>
      <c r="E41" s="57">
        <f t="shared" si="3"/>
        <v>90177433</v>
      </c>
      <c r="F41" s="58">
        <f t="shared" si="3"/>
        <v>79812694</v>
      </c>
      <c r="G41" s="58">
        <f t="shared" si="3"/>
        <v>110608284</v>
      </c>
      <c r="H41" s="58">
        <f t="shared" si="3"/>
        <v>-14450607</v>
      </c>
      <c r="I41" s="58">
        <f t="shared" si="3"/>
        <v>-21900157</v>
      </c>
      <c r="J41" s="58">
        <f t="shared" si="3"/>
        <v>74257520</v>
      </c>
      <c r="K41" s="58">
        <f t="shared" si="3"/>
        <v>-6926949</v>
      </c>
      <c r="L41" s="58">
        <f t="shared" si="3"/>
        <v>-16711534</v>
      </c>
      <c r="M41" s="58">
        <f t="shared" si="3"/>
        <v>74342836</v>
      </c>
      <c r="N41" s="58">
        <f t="shared" si="3"/>
        <v>50704353</v>
      </c>
      <c r="O41" s="58">
        <f t="shared" si="3"/>
        <v>-9556015</v>
      </c>
      <c r="P41" s="58">
        <f t="shared" si="3"/>
        <v>-11413163</v>
      </c>
      <c r="Q41" s="58">
        <f t="shared" si="3"/>
        <v>51088645</v>
      </c>
      <c r="R41" s="58">
        <f t="shared" si="3"/>
        <v>30119467</v>
      </c>
      <c r="S41" s="58">
        <f t="shared" si="3"/>
        <v>-9547950</v>
      </c>
      <c r="T41" s="58">
        <f t="shared" si="3"/>
        <v>-14351614</v>
      </c>
      <c r="U41" s="58">
        <f t="shared" si="3"/>
        <v>-28715459</v>
      </c>
      <c r="V41" s="58">
        <f t="shared" si="3"/>
        <v>-52615023</v>
      </c>
      <c r="W41" s="58">
        <f t="shared" si="3"/>
        <v>102466317</v>
      </c>
      <c r="X41" s="58">
        <f t="shared" si="3"/>
        <v>79812694</v>
      </c>
      <c r="Y41" s="58">
        <f t="shared" si="3"/>
        <v>22653623</v>
      </c>
      <c r="Z41" s="59">
        <f>+IF(X41&lt;&gt;0,+(Y41/X41)*100,0)</f>
        <v>28.38348370999731</v>
      </c>
      <c r="AA41" s="56">
        <f>SUM(AA37:AA40)</f>
        <v>79812694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-46749664</v>
      </c>
      <c r="D43" s="64">
        <f>+D41-D42</f>
        <v>0</v>
      </c>
      <c r="E43" s="65">
        <f t="shared" si="4"/>
        <v>90177433</v>
      </c>
      <c r="F43" s="66">
        <f t="shared" si="4"/>
        <v>79812694</v>
      </c>
      <c r="G43" s="66">
        <f t="shared" si="4"/>
        <v>110608284</v>
      </c>
      <c r="H43" s="66">
        <f t="shared" si="4"/>
        <v>-14450607</v>
      </c>
      <c r="I43" s="66">
        <f t="shared" si="4"/>
        <v>-21900157</v>
      </c>
      <c r="J43" s="66">
        <f t="shared" si="4"/>
        <v>74257520</v>
      </c>
      <c r="K43" s="66">
        <f t="shared" si="4"/>
        <v>-6926949</v>
      </c>
      <c r="L43" s="66">
        <f t="shared" si="4"/>
        <v>-16711534</v>
      </c>
      <c r="M43" s="66">
        <f t="shared" si="4"/>
        <v>74342836</v>
      </c>
      <c r="N43" s="66">
        <f t="shared" si="4"/>
        <v>50704353</v>
      </c>
      <c r="O43" s="66">
        <f t="shared" si="4"/>
        <v>-9556015</v>
      </c>
      <c r="P43" s="66">
        <f t="shared" si="4"/>
        <v>-11413163</v>
      </c>
      <c r="Q43" s="66">
        <f t="shared" si="4"/>
        <v>51088645</v>
      </c>
      <c r="R43" s="66">
        <f t="shared" si="4"/>
        <v>30119467</v>
      </c>
      <c r="S43" s="66">
        <f t="shared" si="4"/>
        <v>-9547950</v>
      </c>
      <c r="T43" s="66">
        <f t="shared" si="4"/>
        <v>-14351614</v>
      </c>
      <c r="U43" s="66">
        <f t="shared" si="4"/>
        <v>-28715459</v>
      </c>
      <c r="V43" s="66">
        <f t="shared" si="4"/>
        <v>-52615023</v>
      </c>
      <c r="W43" s="66">
        <f t="shared" si="4"/>
        <v>102466317</v>
      </c>
      <c r="X43" s="66">
        <f t="shared" si="4"/>
        <v>79812694</v>
      </c>
      <c r="Y43" s="66">
        <f t="shared" si="4"/>
        <v>22653623</v>
      </c>
      <c r="Z43" s="67">
        <f>+IF(X43&lt;&gt;0,+(Y43/X43)*100,0)</f>
        <v>28.38348370999731</v>
      </c>
      <c r="AA43" s="64">
        <f>+AA41-AA42</f>
        <v>79812694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-46749664</v>
      </c>
      <c r="D45" s="56">
        <f>SUM(D43:D44)</f>
        <v>0</v>
      </c>
      <c r="E45" s="57">
        <f t="shared" si="5"/>
        <v>90177433</v>
      </c>
      <c r="F45" s="58">
        <f t="shared" si="5"/>
        <v>79812694</v>
      </c>
      <c r="G45" s="58">
        <f t="shared" si="5"/>
        <v>110608284</v>
      </c>
      <c r="H45" s="58">
        <f t="shared" si="5"/>
        <v>-14450607</v>
      </c>
      <c r="I45" s="58">
        <f t="shared" si="5"/>
        <v>-21900157</v>
      </c>
      <c r="J45" s="58">
        <f t="shared" si="5"/>
        <v>74257520</v>
      </c>
      <c r="K45" s="58">
        <f t="shared" si="5"/>
        <v>-6926949</v>
      </c>
      <c r="L45" s="58">
        <f t="shared" si="5"/>
        <v>-16711534</v>
      </c>
      <c r="M45" s="58">
        <f t="shared" si="5"/>
        <v>74342836</v>
      </c>
      <c r="N45" s="58">
        <f t="shared" si="5"/>
        <v>50704353</v>
      </c>
      <c r="O45" s="58">
        <f t="shared" si="5"/>
        <v>-9556015</v>
      </c>
      <c r="P45" s="58">
        <f t="shared" si="5"/>
        <v>-11413163</v>
      </c>
      <c r="Q45" s="58">
        <f t="shared" si="5"/>
        <v>51088645</v>
      </c>
      <c r="R45" s="58">
        <f t="shared" si="5"/>
        <v>30119467</v>
      </c>
      <c r="S45" s="58">
        <f t="shared" si="5"/>
        <v>-9547950</v>
      </c>
      <c r="T45" s="58">
        <f t="shared" si="5"/>
        <v>-14351614</v>
      </c>
      <c r="U45" s="58">
        <f t="shared" si="5"/>
        <v>-28715459</v>
      </c>
      <c r="V45" s="58">
        <f t="shared" si="5"/>
        <v>-52615023</v>
      </c>
      <c r="W45" s="58">
        <f t="shared" si="5"/>
        <v>102466317</v>
      </c>
      <c r="X45" s="58">
        <f t="shared" si="5"/>
        <v>79812694</v>
      </c>
      <c r="Y45" s="58">
        <f t="shared" si="5"/>
        <v>22653623</v>
      </c>
      <c r="Z45" s="59">
        <f>+IF(X45&lt;&gt;0,+(Y45/X45)*100,0)</f>
        <v>28.38348370999731</v>
      </c>
      <c r="AA45" s="56">
        <f>SUM(AA43:AA44)</f>
        <v>79812694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-46749664</v>
      </c>
      <c r="D47" s="71">
        <f>SUM(D45:D46)</f>
        <v>0</v>
      </c>
      <c r="E47" s="72">
        <f t="shared" si="6"/>
        <v>90177433</v>
      </c>
      <c r="F47" s="73">
        <f t="shared" si="6"/>
        <v>79812694</v>
      </c>
      <c r="G47" s="73">
        <f t="shared" si="6"/>
        <v>110608284</v>
      </c>
      <c r="H47" s="74">
        <f t="shared" si="6"/>
        <v>-14450607</v>
      </c>
      <c r="I47" s="74">
        <f t="shared" si="6"/>
        <v>-21900157</v>
      </c>
      <c r="J47" s="74">
        <f t="shared" si="6"/>
        <v>74257520</v>
      </c>
      <c r="K47" s="74">
        <f t="shared" si="6"/>
        <v>-6926949</v>
      </c>
      <c r="L47" s="74">
        <f t="shared" si="6"/>
        <v>-16711534</v>
      </c>
      <c r="M47" s="73">
        <f t="shared" si="6"/>
        <v>74342836</v>
      </c>
      <c r="N47" s="73">
        <f t="shared" si="6"/>
        <v>50704353</v>
      </c>
      <c r="O47" s="74">
        <f t="shared" si="6"/>
        <v>-9556015</v>
      </c>
      <c r="P47" s="74">
        <f t="shared" si="6"/>
        <v>-11413163</v>
      </c>
      <c r="Q47" s="74">
        <f t="shared" si="6"/>
        <v>51088645</v>
      </c>
      <c r="R47" s="74">
        <f t="shared" si="6"/>
        <v>30119467</v>
      </c>
      <c r="S47" s="74">
        <f t="shared" si="6"/>
        <v>-9547950</v>
      </c>
      <c r="T47" s="73">
        <f t="shared" si="6"/>
        <v>-14351614</v>
      </c>
      <c r="U47" s="73">
        <f t="shared" si="6"/>
        <v>-28715459</v>
      </c>
      <c r="V47" s="74">
        <f t="shared" si="6"/>
        <v>-52615023</v>
      </c>
      <c r="W47" s="74">
        <f t="shared" si="6"/>
        <v>102466317</v>
      </c>
      <c r="X47" s="74">
        <f t="shared" si="6"/>
        <v>79812694</v>
      </c>
      <c r="Y47" s="74">
        <f t="shared" si="6"/>
        <v>22653623</v>
      </c>
      <c r="Z47" s="75">
        <f>+IF(X47&lt;&gt;0,+(Y47/X47)*100,0)</f>
        <v>28.38348370999731</v>
      </c>
      <c r="AA47" s="76">
        <f>SUM(AA45:AA46)</f>
        <v>79812694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112148508</v>
      </c>
      <c r="D5" s="6"/>
      <c r="E5" s="7">
        <v>138114635</v>
      </c>
      <c r="F5" s="8">
        <v>140902435</v>
      </c>
      <c r="G5" s="8">
        <v>22498534</v>
      </c>
      <c r="H5" s="8">
        <v>8007909</v>
      </c>
      <c r="I5" s="8">
        <v>8170509</v>
      </c>
      <c r="J5" s="8">
        <v>38676952</v>
      </c>
      <c r="K5" s="8">
        <v>8150054</v>
      </c>
      <c r="L5" s="8">
        <v>8160281</v>
      </c>
      <c r="M5" s="8">
        <v>8166921</v>
      </c>
      <c r="N5" s="8">
        <v>24477256</v>
      </c>
      <c r="O5" s="8">
        <v>8169282</v>
      </c>
      <c r="P5" s="8">
        <v>8169282</v>
      </c>
      <c r="Q5" s="8">
        <v>8310345</v>
      </c>
      <c r="R5" s="8">
        <v>24648909</v>
      </c>
      <c r="S5" s="8">
        <v>8175999</v>
      </c>
      <c r="T5" s="8"/>
      <c r="U5" s="8">
        <v>16061145</v>
      </c>
      <c r="V5" s="8">
        <v>24237144</v>
      </c>
      <c r="W5" s="8">
        <v>112040261</v>
      </c>
      <c r="X5" s="8">
        <v>140902435</v>
      </c>
      <c r="Y5" s="8">
        <v>-28862174</v>
      </c>
      <c r="Z5" s="2">
        <v>-20.48</v>
      </c>
      <c r="AA5" s="6">
        <v>140902435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21526120</v>
      </c>
      <c r="D9" s="6"/>
      <c r="E9" s="7">
        <v>14133053</v>
      </c>
      <c r="F9" s="8">
        <v>24820429</v>
      </c>
      <c r="G9" s="8">
        <v>1756644</v>
      </c>
      <c r="H9" s="8">
        <v>2125302</v>
      </c>
      <c r="I9" s="8">
        <v>1756918</v>
      </c>
      <c r="J9" s="8">
        <v>5638864</v>
      </c>
      <c r="K9" s="8">
        <v>1756200</v>
      </c>
      <c r="L9" s="8">
        <v>1888854</v>
      </c>
      <c r="M9" s="8">
        <v>1755105</v>
      </c>
      <c r="N9" s="8">
        <v>5400159</v>
      </c>
      <c r="O9" s="8">
        <v>1873656</v>
      </c>
      <c r="P9" s="8">
        <v>1813552</v>
      </c>
      <c r="Q9" s="8">
        <v>1755205</v>
      </c>
      <c r="R9" s="8">
        <v>5442413</v>
      </c>
      <c r="S9" s="8">
        <v>1755778</v>
      </c>
      <c r="T9" s="8"/>
      <c r="U9" s="8">
        <v>3714417</v>
      </c>
      <c r="V9" s="8">
        <v>5470195</v>
      </c>
      <c r="W9" s="8">
        <v>21951631</v>
      </c>
      <c r="X9" s="8">
        <v>24820429</v>
      </c>
      <c r="Y9" s="8">
        <v>-2868798</v>
      </c>
      <c r="Z9" s="2">
        <v>-11.56</v>
      </c>
      <c r="AA9" s="6">
        <v>24820429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351067</v>
      </c>
      <c r="D11" s="6"/>
      <c r="E11" s="7">
        <v>408150</v>
      </c>
      <c r="F11" s="8">
        <v>423350</v>
      </c>
      <c r="G11" s="8">
        <v>26278</v>
      </c>
      <c r="H11" s="8">
        <v>29873</v>
      </c>
      <c r="I11" s="8">
        <v>30595</v>
      </c>
      <c r="J11" s="8">
        <v>86746</v>
      </c>
      <c r="K11" s="8">
        <v>26778</v>
      </c>
      <c r="L11" s="8">
        <v>23317</v>
      </c>
      <c r="M11" s="8">
        <v>22817</v>
      </c>
      <c r="N11" s="8">
        <v>72912</v>
      </c>
      <c r="O11" s="8">
        <v>27464</v>
      </c>
      <c r="P11" s="8">
        <v>23542</v>
      </c>
      <c r="Q11" s="8">
        <v>29443</v>
      </c>
      <c r="R11" s="8">
        <v>80449</v>
      </c>
      <c r="S11" s="8">
        <v>22817</v>
      </c>
      <c r="T11" s="8"/>
      <c r="U11" s="8">
        <v>46395</v>
      </c>
      <c r="V11" s="8">
        <v>69212</v>
      </c>
      <c r="W11" s="8">
        <v>309319</v>
      </c>
      <c r="X11" s="8">
        <v>423350</v>
      </c>
      <c r="Y11" s="8">
        <v>-114031</v>
      </c>
      <c r="Z11" s="2">
        <v>-26.94</v>
      </c>
      <c r="AA11" s="6">
        <v>423350</v>
      </c>
    </row>
    <row r="12" spans="1:27" ht="12.75">
      <c r="A12" s="25" t="s">
        <v>37</v>
      </c>
      <c r="B12" s="29"/>
      <c r="C12" s="6">
        <v>2216184</v>
      </c>
      <c r="D12" s="6"/>
      <c r="E12" s="7">
        <v>980001</v>
      </c>
      <c r="F12" s="8">
        <v>9712884</v>
      </c>
      <c r="G12" s="8"/>
      <c r="H12" s="8">
        <v>50784</v>
      </c>
      <c r="I12" s="8">
        <v>20888</v>
      </c>
      <c r="J12" s="8">
        <v>71672</v>
      </c>
      <c r="K12" s="8">
        <v>7526</v>
      </c>
      <c r="L12" s="8">
        <v>18861</v>
      </c>
      <c r="M12" s="8">
        <v>24253</v>
      </c>
      <c r="N12" s="8">
        <v>50640</v>
      </c>
      <c r="O12" s="8">
        <v>6606784</v>
      </c>
      <c r="P12" s="8">
        <v>671349</v>
      </c>
      <c r="Q12" s="8"/>
      <c r="R12" s="8">
        <v>7278133</v>
      </c>
      <c r="S12" s="8">
        <v>24172</v>
      </c>
      <c r="T12" s="8">
        <v>6519</v>
      </c>
      <c r="U12" s="8">
        <v>1429735</v>
      </c>
      <c r="V12" s="8">
        <v>1460426</v>
      </c>
      <c r="W12" s="8">
        <v>8860871</v>
      </c>
      <c r="X12" s="8">
        <v>9712884</v>
      </c>
      <c r="Y12" s="8">
        <v>-852013</v>
      </c>
      <c r="Z12" s="2">
        <v>-8.77</v>
      </c>
      <c r="AA12" s="6">
        <v>9712884</v>
      </c>
    </row>
    <row r="13" spans="1:27" ht="12.75">
      <c r="A13" s="23" t="s">
        <v>38</v>
      </c>
      <c r="B13" s="29"/>
      <c r="C13" s="6">
        <v>29561412</v>
      </c>
      <c r="D13" s="6"/>
      <c r="E13" s="7">
        <v>16903644</v>
      </c>
      <c r="F13" s="8">
        <v>33424653</v>
      </c>
      <c r="G13" s="8">
        <v>2665041</v>
      </c>
      <c r="H13" s="8">
        <v>2592051</v>
      </c>
      <c r="I13" s="8">
        <v>2815483</v>
      </c>
      <c r="J13" s="8">
        <v>8072575</v>
      </c>
      <c r="K13" s="8">
        <v>2804531</v>
      </c>
      <c r="L13" s="8">
        <v>2394885</v>
      </c>
      <c r="M13" s="8">
        <v>3040792</v>
      </c>
      <c r="N13" s="8">
        <v>8240208</v>
      </c>
      <c r="O13" s="8">
        <v>3138261</v>
      </c>
      <c r="P13" s="8">
        <v>3078892</v>
      </c>
      <c r="Q13" s="8">
        <v>2780421</v>
      </c>
      <c r="R13" s="8">
        <v>8997574</v>
      </c>
      <c r="S13" s="8">
        <v>2540495</v>
      </c>
      <c r="T13" s="8"/>
      <c r="U13" s="8">
        <v>5029695</v>
      </c>
      <c r="V13" s="8">
        <v>7570190</v>
      </c>
      <c r="W13" s="8">
        <v>32880547</v>
      </c>
      <c r="X13" s="8">
        <v>33424653</v>
      </c>
      <c r="Y13" s="8">
        <v>-544106</v>
      </c>
      <c r="Z13" s="2">
        <v>-1.63</v>
      </c>
      <c r="AA13" s="6">
        <v>33424653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2681704</v>
      </c>
      <c r="D15" s="6"/>
      <c r="E15" s="7">
        <v>16106694</v>
      </c>
      <c r="F15" s="8">
        <v>3291059</v>
      </c>
      <c r="G15" s="8">
        <v>1596</v>
      </c>
      <c r="H15" s="8">
        <v>8465</v>
      </c>
      <c r="I15" s="8">
        <v>-8288</v>
      </c>
      <c r="J15" s="8">
        <v>1773</v>
      </c>
      <c r="K15" s="8">
        <v>-13658</v>
      </c>
      <c r="L15" s="8"/>
      <c r="M15" s="8">
        <v>526</v>
      </c>
      <c r="N15" s="8">
        <v>-13132</v>
      </c>
      <c r="O15" s="8">
        <v>3155</v>
      </c>
      <c r="P15" s="8"/>
      <c r="Q15" s="8"/>
      <c r="R15" s="8">
        <v>3155</v>
      </c>
      <c r="S15" s="8"/>
      <c r="T15" s="8"/>
      <c r="U15" s="8">
        <v>2240600</v>
      </c>
      <c r="V15" s="8">
        <v>2240600</v>
      </c>
      <c r="W15" s="8">
        <v>2232396</v>
      </c>
      <c r="X15" s="8">
        <v>3291059</v>
      </c>
      <c r="Y15" s="8">
        <v>-1058663</v>
      </c>
      <c r="Z15" s="2">
        <v>-32.17</v>
      </c>
      <c r="AA15" s="6">
        <v>3291059</v>
      </c>
    </row>
    <row r="16" spans="1:27" ht="12.75">
      <c r="A16" s="23" t="s">
        <v>41</v>
      </c>
      <c r="B16" s="29"/>
      <c r="C16" s="6">
        <v>7321705</v>
      </c>
      <c r="D16" s="6"/>
      <c r="E16" s="7">
        <v>13883929</v>
      </c>
      <c r="F16" s="8">
        <v>13864928</v>
      </c>
      <c r="G16" s="8">
        <v>662081</v>
      </c>
      <c r="H16" s="8">
        <v>77207</v>
      </c>
      <c r="I16" s="8">
        <v>-23520</v>
      </c>
      <c r="J16" s="8">
        <v>715768</v>
      </c>
      <c r="K16" s="8">
        <v>1952610</v>
      </c>
      <c r="L16" s="8">
        <v>-52285</v>
      </c>
      <c r="M16" s="8">
        <v>-1522889</v>
      </c>
      <c r="N16" s="8">
        <v>377436</v>
      </c>
      <c r="O16" s="8">
        <v>1033142</v>
      </c>
      <c r="P16" s="8">
        <v>233593</v>
      </c>
      <c r="Q16" s="8">
        <v>389256</v>
      </c>
      <c r="R16" s="8">
        <v>1655991</v>
      </c>
      <c r="S16" s="8"/>
      <c r="T16" s="8">
        <v>386747</v>
      </c>
      <c r="U16" s="8">
        <v>239615</v>
      </c>
      <c r="V16" s="8">
        <v>626362</v>
      </c>
      <c r="W16" s="8">
        <v>3375557</v>
      </c>
      <c r="X16" s="8">
        <v>13864928</v>
      </c>
      <c r="Y16" s="8">
        <v>-10489371</v>
      </c>
      <c r="Z16" s="2">
        <v>-75.65</v>
      </c>
      <c r="AA16" s="6">
        <v>13864928</v>
      </c>
    </row>
    <row r="17" spans="1:27" ht="12.75">
      <c r="A17" s="23" t="s">
        <v>42</v>
      </c>
      <c r="B17" s="29"/>
      <c r="C17" s="6"/>
      <c r="D17" s="6"/>
      <c r="E17" s="7"/>
      <c r="F17" s="8">
        <v>4766396</v>
      </c>
      <c r="G17" s="8"/>
      <c r="H17" s="8"/>
      <c r="I17" s="8"/>
      <c r="J17" s="8"/>
      <c r="K17" s="8"/>
      <c r="L17" s="8"/>
      <c r="M17" s="8">
        <v>1522889</v>
      </c>
      <c r="N17" s="8">
        <v>1522889</v>
      </c>
      <c r="O17" s="8">
        <v>1025196</v>
      </c>
      <c r="P17" s="8"/>
      <c r="Q17" s="8">
        <v>376114</v>
      </c>
      <c r="R17" s="8">
        <v>1401310</v>
      </c>
      <c r="S17" s="8"/>
      <c r="T17" s="8">
        <v>309240</v>
      </c>
      <c r="U17" s="8">
        <v>515903</v>
      </c>
      <c r="V17" s="8">
        <v>825143</v>
      </c>
      <c r="W17" s="8">
        <v>3749342</v>
      </c>
      <c r="X17" s="8">
        <v>4766396</v>
      </c>
      <c r="Y17" s="8">
        <v>-1017054</v>
      </c>
      <c r="Z17" s="2">
        <v>-21.34</v>
      </c>
      <c r="AA17" s="6">
        <v>4766396</v>
      </c>
    </row>
    <row r="18" spans="1:27" ht="12.75">
      <c r="A18" s="23" t="s">
        <v>43</v>
      </c>
      <c r="B18" s="29"/>
      <c r="C18" s="6">
        <v>415895525</v>
      </c>
      <c r="D18" s="6"/>
      <c r="E18" s="7">
        <v>504641000</v>
      </c>
      <c r="F18" s="8">
        <v>420832000</v>
      </c>
      <c r="G18" s="8"/>
      <c r="H18" s="8">
        <v>173119000</v>
      </c>
      <c r="I18" s="8"/>
      <c r="J18" s="8">
        <v>173119000</v>
      </c>
      <c r="K18" s="8">
        <v>6685842</v>
      </c>
      <c r="L18" s="8">
        <v>-6554290</v>
      </c>
      <c r="M18" s="8">
        <v>17074344</v>
      </c>
      <c r="N18" s="8">
        <v>17205896</v>
      </c>
      <c r="O18" s="8">
        <v>116588631</v>
      </c>
      <c r="P18" s="8"/>
      <c r="Q18" s="8">
        <v>103872000</v>
      </c>
      <c r="R18" s="8">
        <v>220460631</v>
      </c>
      <c r="S18" s="8"/>
      <c r="T18" s="8">
        <v>-2309989</v>
      </c>
      <c r="U18" s="8"/>
      <c r="V18" s="8">
        <v>-2309989</v>
      </c>
      <c r="W18" s="8">
        <v>408475538</v>
      </c>
      <c r="X18" s="8">
        <v>420832000</v>
      </c>
      <c r="Y18" s="8">
        <v>-12356462</v>
      </c>
      <c r="Z18" s="2">
        <v>-2.94</v>
      </c>
      <c r="AA18" s="6">
        <v>420832000</v>
      </c>
    </row>
    <row r="19" spans="1:27" ht="12.75">
      <c r="A19" s="23" t="s">
        <v>44</v>
      </c>
      <c r="B19" s="29"/>
      <c r="C19" s="6">
        <v>6198009</v>
      </c>
      <c r="D19" s="6"/>
      <c r="E19" s="7">
        <v>6287282</v>
      </c>
      <c r="F19" s="26">
        <v>2274486</v>
      </c>
      <c r="G19" s="26">
        <v>127509</v>
      </c>
      <c r="H19" s="26">
        <v>94814</v>
      </c>
      <c r="I19" s="26">
        <v>139762</v>
      </c>
      <c r="J19" s="26">
        <v>362085</v>
      </c>
      <c r="K19" s="26">
        <v>12098</v>
      </c>
      <c r="L19" s="26">
        <v>73000</v>
      </c>
      <c r="M19" s="26">
        <v>54472</v>
      </c>
      <c r="N19" s="26">
        <v>139570</v>
      </c>
      <c r="O19" s="26">
        <v>96369</v>
      </c>
      <c r="P19" s="26">
        <v>58884</v>
      </c>
      <c r="Q19" s="26">
        <v>55699</v>
      </c>
      <c r="R19" s="26">
        <v>210952</v>
      </c>
      <c r="S19" s="26">
        <v>31418</v>
      </c>
      <c r="T19" s="26">
        <v>153</v>
      </c>
      <c r="U19" s="26">
        <v>90972</v>
      </c>
      <c r="V19" s="26">
        <v>122543</v>
      </c>
      <c r="W19" s="26">
        <v>835150</v>
      </c>
      <c r="X19" s="26">
        <v>2274486</v>
      </c>
      <c r="Y19" s="26">
        <v>-1439336</v>
      </c>
      <c r="Z19" s="27">
        <v>-63.28</v>
      </c>
      <c r="AA19" s="28">
        <v>2274486</v>
      </c>
    </row>
    <row r="20" spans="1:27" ht="12.75">
      <c r="A20" s="23" t="s">
        <v>45</v>
      </c>
      <c r="B20" s="29"/>
      <c r="C20" s="6">
        <v>1832757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599732991</v>
      </c>
      <c r="D21" s="33">
        <f t="shared" si="0"/>
        <v>0</v>
      </c>
      <c r="E21" s="34">
        <f t="shared" si="0"/>
        <v>711458388</v>
      </c>
      <c r="F21" s="35">
        <f t="shared" si="0"/>
        <v>654312620</v>
      </c>
      <c r="G21" s="35">
        <f t="shared" si="0"/>
        <v>27737683</v>
      </c>
      <c r="H21" s="35">
        <f t="shared" si="0"/>
        <v>186105405</v>
      </c>
      <c r="I21" s="35">
        <f t="shared" si="0"/>
        <v>12902347</v>
      </c>
      <c r="J21" s="35">
        <f t="shared" si="0"/>
        <v>226745435</v>
      </c>
      <c r="K21" s="35">
        <f t="shared" si="0"/>
        <v>21381981</v>
      </c>
      <c r="L21" s="35">
        <f t="shared" si="0"/>
        <v>5952623</v>
      </c>
      <c r="M21" s="35">
        <f t="shared" si="0"/>
        <v>30139230</v>
      </c>
      <c r="N21" s="35">
        <f t="shared" si="0"/>
        <v>57473834</v>
      </c>
      <c r="O21" s="35">
        <f t="shared" si="0"/>
        <v>138561940</v>
      </c>
      <c r="P21" s="35">
        <f t="shared" si="0"/>
        <v>14049094</v>
      </c>
      <c r="Q21" s="35">
        <f t="shared" si="0"/>
        <v>117568483</v>
      </c>
      <c r="R21" s="35">
        <f t="shared" si="0"/>
        <v>270179517</v>
      </c>
      <c r="S21" s="35">
        <f t="shared" si="0"/>
        <v>12550679</v>
      </c>
      <c r="T21" s="35">
        <f t="shared" si="0"/>
        <v>-1607330</v>
      </c>
      <c r="U21" s="35">
        <f t="shared" si="0"/>
        <v>29368477</v>
      </c>
      <c r="V21" s="35">
        <f t="shared" si="0"/>
        <v>40311826</v>
      </c>
      <c r="W21" s="35">
        <f t="shared" si="0"/>
        <v>594710612</v>
      </c>
      <c r="X21" s="35">
        <f t="shared" si="0"/>
        <v>654312620</v>
      </c>
      <c r="Y21" s="35">
        <f t="shared" si="0"/>
        <v>-59602008</v>
      </c>
      <c r="Z21" s="36">
        <f>+IF(X21&lt;&gt;0,+(Y21/X21)*100,0)</f>
        <v>-9.109102618256088</v>
      </c>
      <c r="AA21" s="33">
        <f>SUM(AA5:AA20)</f>
        <v>654312620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162640830</v>
      </c>
      <c r="D24" s="6"/>
      <c r="E24" s="7">
        <v>225102655</v>
      </c>
      <c r="F24" s="8">
        <v>201557105</v>
      </c>
      <c r="G24" s="8">
        <v>14774673</v>
      </c>
      <c r="H24" s="8">
        <v>14344681</v>
      </c>
      <c r="I24" s="8">
        <v>14470894</v>
      </c>
      <c r="J24" s="8">
        <v>43590248</v>
      </c>
      <c r="K24" s="8">
        <v>15277352</v>
      </c>
      <c r="L24" s="8">
        <v>14123123</v>
      </c>
      <c r="M24" s="8">
        <v>14877213</v>
      </c>
      <c r="N24" s="8">
        <v>44277688</v>
      </c>
      <c r="O24" s="8">
        <v>14269906</v>
      </c>
      <c r="P24" s="8">
        <v>13574121</v>
      </c>
      <c r="Q24" s="8">
        <v>13605735</v>
      </c>
      <c r="R24" s="8">
        <v>41449762</v>
      </c>
      <c r="S24" s="8">
        <v>13796121</v>
      </c>
      <c r="T24" s="8">
        <v>14925619</v>
      </c>
      <c r="U24" s="8">
        <v>13945458</v>
      </c>
      <c r="V24" s="8">
        <v>42667198</v>
      </c>
      <c r="W24" s="8">
        <v>171984896</v>
      </c>
      <c r="X24" s="8">
        <v>201557105</v>
      </c>
      <c r="Y24" s="8">
        <v>-29572209</v>
      </c>
      <c r="Z24" s="2">
        <v>-14.67</v>
      </c>
      <c r="AA24" s="6">
        <v>201557105</v>
      </c>
    </row>
    <row r="25" spans="1:27" ht="12.75">
      <c r="A25" s="25" t="s">
        <v>49</v>
      </c>
      <c r="B25" s="24"/>
      <c r="C25" s="6">
        <v>31419072</v>
      </c>
      <c r="D25" s="6"/>
      <c r="E25" s="7">
        <v>33585720</v>
      </c>
      <c r="F25" s="8">
        <v>33985726</v>
      </c>
      <c r="G25" s="8">
        <v>3352797</v>
      </c>
      <c r="H25" s="8">
        <v>2453951</v>
      </c>
      <c r="I25" s="8">
        <v>2494978</v>
      </c>
      <c r="J25" s="8">
        <v>8301726</v>
      </c>
      <c r="K25" s="8">
        <v>2743291</v>
      </c>
      <c r="L25" s="8">
        <v>2722592</v>
      </c>
      <c r="M25" s="8">
        <v>2794602</v>
      </c>
      <c r="N25" s="8">
        <v>8260485</v>
      </c>
      <c r="O25" s="8">
        <v>2334053</v>
      </c>
      <c r="P25" s="8">
        <v>2334053</v>
      </c>
      <c r="Q25" s="8">
        <v>2321297</v>
      </c>
      <c r="R25" s="8">
        <v>6989403</v>
      </c>
      <c r="S25" s="8">
        <v>2307688</v>
      </c>
      <c r="T25" s="8">
        <v>2307688</v>
      </c>
      <c r="U25" s="8">
        <v>3340590</v>
      </c>
      <c r="V25" s="8">
        <v>7955966</v>
      </c>
      <c r="W25" s="8">
        <v>31507580</v>
      </c>
      <c r="X25" s="8">
        <v>33985726</v>
      </c>
      <c r="Y25" s="8">
        <v>-2478146</v>
      </c>
      <c r="Z25" s="2">
        <v>-7.29</v>
      </c>
      <c r="AA25" s="6">
        <v>33985726</v>
      </c>
    </row>
    <row r="26" spans="1:27" ht="12.75">
      <c r="A26" s="25" t="s">
        <v>50</v>
      </c>
      <c r="B26" s="24"/>
      <c r="C26" s="6">
        <v>73337868</v>
      </c>
      <c r="D26" s="6"/>
      <c r="E26" s="7">
        <v>44991721</v>
      </c>
      <c r="F26" s="8">
        <v>70000000</v>
      </c>
      <c r="G26" s="8">
        <v>7780</v>
      </c>
      <c r="H26" s="8">
        <v>382492</v>
      </c>
      <c r="I26" s="8"/>
      <c r="J26" s="8">
        <v>390272</v>
      </c>
      <c r="K26" s="8"/>
      <c r="L26" s="8"/>
      <c r="M26" s="8"/>
      <c r="N26" s="8"/>
      <c r="O26" s="8"/>
      <c r="P26" s="8">
        <v>47695</v>
      </c>
      <c r="Q26" s="8">
        <v>23916</v>
      </c>
      <c r="R26" s="8">
        <v>71611</v>
      </c>
      <c r="S26" s="8"/>
      <c r="T26" s="8"/>
      <c r="U26" s="8">
        <v>105339</v>
      </c>
      <c r="V26" s="8">
        <v>105339</v>
      </c>
      <c r="W26" s="8">
        <v>567222</v>
      </c>
      <c r="X26" s="8">
        <v>70000000</v>
      </c>
      <c r="Y26" s="8">
        <v>-69432778</v>
      </c>
      <c r="Z26" s="2">
        <v>-99.19</v>
      </c>
      <c r="AA26" s="6">
        <v>70000000</v>
      </c>
    </row>
    <row r="27" spans="1:27" ht="12.75">
      <c r="A27" s="25" t="s">
        <v>51</v>
      </c>
      <c r="B27" s="24"/>
      <c r="C27" s="6">
        <v>116921367</v>
      </c>
      <c r="D27" s="6"/>
      <c r="E27" s="7">
        <v>79391782</v>
      </c>
      <c r="F27" s="8">
        <v>104653474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104653474</v>
      </c>
      <c r="Y27" s="8">
        <v>-104653474</v>
      </c>
      <c r="Z27" s="2">
        <v>-100</v>
      </c>
      <c r="AA27" s="6">
        <v>104653474</v>
      </c>
    </row>
    <row r="28" spans="1:27" ht="12.75">
      <c r="A28" s="25" t="s">
        <v>52</v>
      </c>
      <c r="B28" s="24"/>
      <c r="C28" s="6">
        <v>249459</v>
      </c>
      <c r="D28" s="6"/>
      <c r="E28" s="7">
        <v>1315000</v>
      </c>
      <c r="F28" s="8">
        <v>1057000</v>
      </c>
      <c r="G28" s="8"/>
      <c r="H28" s="8">
        <v>16190</v>
      </c>
      <c r="I28" s="8"/>
      <c r="J28" s="8">
        <v>16190</v>
      </c>
      <c r="K28" s="8">
        <v>675</v>
      </c>
      <c r="L28" s="8"/>
      <c r="M28" s="8"/>
      <c r="N28" s="8">
        <v>675</v>
      </c>
      <c r="O28" s="8"/>
      <c r="P28" s="8"/>
      <c r="Q28" s="8">
        <v>1003728</v>
      </c>
      <c r="R28" s="8">
        <v>1003728</v>
      </c>
      <c r="S28" s="8"/>
      <c r="T28" s="8"/>
      <c r="U28" s="8"/>
      <c r="V28" s="8"/>
      <c r="W28" s="8">
        <v>1020593</v>
      </c>
      <c r="X28" s="8">
        <v>1057000</v>
      </c>
      <c r="Y28" s="8">
        <v>-36407</v>
      </c>
      <c r="Z28" s="2">
        <v>-3.44</v>
      </c>
      <c r="AA28" s="6">
        <v>1057000</v>
      </c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1345551</v>
      </c>
      <c r="D30" s="6"/>
      <c r="E30" s="7">
        <v>2269200</v>
      </c>
      <c r="F30" s="8">
        <v>3938200</v>
      </c>
      <c r="G30" s="8"/>
      <c r="H30" s="8">
        <v>180137</v>
      </c>
      <c r="I30" s="8">
        <v>58318</v>
      </c>
      <c r="J30" s="8">
        <v>238455</v>
      </c>
      <c r="K30" s="8">
        <v>50593</v>
      </c>
      <c r="L30" s="8">
        <v>965706</v>
      </c>
      <c r="M30" s="8">
        <v>75680</v>
      </c>
      <c r="N30" s="8">
        <v>1091979</v>
      </c>
      <c r="O30" s="8">
        <v>60960</v>
      </c>
      <c r="P30" s="8">
        <v>96536</v>
      </c>
      <c r="Q30" s="8">
        <v>182587</v>
      </c>
      <c r="R30" s="8">
        <v>340083</v>
      </c>
      <c r="S30" s="8">
        <v>25920</v>
      </c>
      <c r="T30" s="8">
        <v>78480</v>
      </c>
      <c r="U30" s="8">
        <v>286404</v>
      </c>
      <c r="V30" s="8">
        <v>390804</v>
      </c>
      <c r="W30" s="8">
        <v>2061321</v>
      </c>
      <c r="X30" s="8">
        <v>3938200</v>
      </c>
      <c r="Y30" s="8">
        <v>-1876879</v>
      </c>
      <c r="Z30" s="2">
        <v>-47.66</v>
      </c>
      <c r="AA30" s="6">
        <v>3938200</v>
      </c>
    </row>
    <row r="31" spans="1:27" ht="12.75">
      <c r="A31" s="25" t="s">
        <v>55</v>
      </c>
      <c r="B31" s="24"/>
      <c r="C31" s="6">
        <v>86724838</v>
      </c>
      <c r="D31" s="6"/>
      <c r="E31" s="7">
        <v>102101518</v>
      </c>
      <c r="F31" s="8">
        <v>123606407</v>
      </c>
      <c r="G31" s="8">
        <v>2416793</v>
      </c>
      <c r="H31" s="8">
        <v>9236258</v>
      </c>
      <c r="I31" s="8">
        <v>14370993</v>
      </c>
      <c r="J31" s="8">
        <v>26024044</v>
      </c>
      <c r="K31" s="8">
        <v>-2032933</v>
      </c>
      <c r="L31" s="8">
        <v>11114447</v>
      </c>
      <c r="M31" s="8">
        <v>10018422</v>
      </c>
      <c r="N31" s="8">
        <v>19099936</v>
      </c>
      <c r="O31" s="8">
        <v>5422138</v>
      </c>
      <c r="P31" s="8">
        <v>17097346</v>
      </c>
      <c r="Q31" s="8">
        <v>2837727</v>
      </c>
      <c r="R31" s="8">
        <v>25357211</v>
      </c>
      <c r="S31" s="8">
        <v>2447348</v>
      </c>
      <c r="T31" s="8">
        <v>6888974</v>
      </c>
      <c r="U31" s="8">
        <v>10808076</v>
      </c>
      <c r="V31" s="8">
        <v>20144398</v>
      </c>
      <c r="W31" s="8">
        <v>90625589</v>
      </c>
      <c r="X31" s="8">
        <v>123606407</v>
      </c>
      <c r="Y31" s="8">
        <v>-32980818</v>
      </c>
      <c r="Z31" s="2">
        <v>-26.68</v>
      </c>
      <c r="AA31" s="6">
        <v>123606407</v>
      </c>
    </row>
    <row r="32" spans="1:27" ht="12.75">
      <c r="A32" s="25" t="s">
        <v>43</v>
      </c>
      <c r="B32" s="24"/>
      <c r="C32" s="6">
        <v>153884</v>
      </c>
      <c r="D32" s="6"/>
      <c r="E32" s="7">
        <v>1263400</v>
      </c>
      <c r="F32" s="8">
        <v>1263400</v>
      </c>
      <c r="G32" s="8"/>
      <c r="H32" s="8"/>
      <c r="I32" s="8"/>
      <c r="J32" s="8"/>
      <c r="K32" s="8">
        <v>16769</v>
      </c>
      <c r="L32" s="8">
        <v>14043</v>
      </c>
      <c r="M32" s="8"/>
      <c r="N32" s="8">
        <v>30812</v>
      </c>
      <c r="O32" s="8"/>
      <c r="P32" s="8"/>
      <c r="Q32" s="8">
        <v>17358</v>
      </c>
      <c r="R32" s="8">
        <v>17358</v>
      </c>
      <c r="S32" s="8"/>
      <c r="T32" s="8">
        <v>58850</v>
      </c>
      <c r="U32" s="8">
        <v>686020</v>
      </c>
      <c r="V32" s="8">
        <v>744870</v>
      </c>
      <c r="W32" s="8">
        <v>793040</v>
      </c>
      <c r="X32" s="8">
        <v>1263400</v>
      </c>
      <c r="Y32" s="8">
        <v>-470360</v>
      </c>
      <c r="Z32" s="2">
        <v>-37.23</v>
      </c>
      <c r="AA32" s="6">
        <v>1263400</v>
      </c>
    </row>
    <row r="33" spans="1:27" ht="12.75">
      <c r="A33" s="25" t="s">
        <v>56</v>
      </c>
      <c r="B33" s="24"/>
      <c r="C33" s="6">
        <v>74198247</v>
      </c>
      <c r="D33" s="6"/>
      <c r="E33" s="7">
        <v>86083270</v>
      </c>
      <c r="F33" s="8">
        <v>91069032</v>
      </c>
      <c r="G33" s="8">
        <v>3525938</v>
      </c>
      <c r="H33" s="8">
        <v>4618045</v>
      </c>
      <c r="I33" s="8">
        <v>5078625</v>
      </c>
      <c r="J33" s="8">
        <v>13222608</v>
      </c>
      <c r="K33" s="8">
        <v>11639593</v>
      </c>
      <c r="L33" s="8">
        <v>6832385</v>
      </c>
      <c r="M33" s="8">
        <v>6993634</v>
      </c>
      <c r="N33" s="8">
        <v>25465612</v>
      </c>
      <c r="O33" s="8">
        <v>4975249</v>
      </c>
      <c r="P33" s="8">
        <v>4809785</v>
      </c>
      <c r="Q33" s="8">
        <v>6310931</v>
      </c>
      <c r="R33" s="8">
        <v>16095965</v>
      </c>
      <c r="S33" s="8">
        <v>534981</v>
      </c>
      <c r="T33" s="8">
        <v>7034678</v>
      </c>
      <c r="U33" s="8">
        <v>5345829</v>
      </c>
      <c r="V33" s="8">
        <v>12915488</v>
      </c>
      <c r="W33" s="8">
        <v>67699673</v>
      </c>
      <c r="X33" s="8">
        <v>91069032</v>
      </c>
      <c r="Y33" s="8">
        <v>-23369359</v>
      </c>
      <c r="Z33" s="2">
        <v>-25.66</v>
      </c>
      <c r="AA33" s="6">
        <v>91069032</v>
      </c>
    </row>
    <row r="34" spans="1:27" ht="12.75">
      <c r="A34" s="23" t="s">
        <v>57</v>
      </c>
      <c r="B34" s="29"/>
      <c r="C34" s="6">
        <v>1670082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548661198</v>
      </c>
      <c r="D35" s="33">
        <f>SUM(D24:D34)</f>
        <v>0</v>
      </c>
      <c r="E35" s="34">
        <f t="shared" si="1"/>
        <v>576104266</v>
      </c>
      <c r="F35" s="35">
        <f t="shared" si="1"/>
        <v>631130344</v>
      </c>
      <c r="G35" s="35">
        <f t="shared" si="1"/>
        <v>24077981</v>
      </c>
      <c r="H35" s="35">
        <f t="shared" si="1"/>
        <v>31231754</v>
      </c>
      <c r="I35" s="35">
        <f t="shared" si="1"/>
        <v>36473808</v>
      </c>
      <c r="J35" s="35">
        <f t="shared" si="1"/>
        <v>91783543</v>
      </c>
      <c r="K35" s="35">
        <f t="shared" si="1"/>
        <v>27695340</v>
      </c>
      <c r="L35" s="35">
        <f t="shared" si="1"/>
        <v>35772296</v>
      </c>
      <c r="M35" s="35">
        <f t="shared" si="1"/>
        <v>34759551</v>
      </c>
      <c r="N35" s="35">
        <f t="shared" si="1"/>
        <v>98227187</v>
      </c>
      <c r="O35" s="35">
        <f t="shared" si="1"/>
        <v>27062306</v>
      </c>
      <c r="P35" s="35">
        <f t="shared" si="1"/>
        <v>37959536</v>
      </c>
      <c r="Q35" s="35">
        <f t="shared" si="1"/>
        <v>26303279</v>
      </c>
      <c r="R35" s="35">
        <f t="shared" si="1"/>
        <v>91325121</v>
      </c>
      <c r="S35" s="35">
        <f t="shared" si="1"/>
        <v>19112058</v>
      </c>
      <c r="T35" s="35">
        <f t="shared" si="1"/>
        <v>31294289</v>
      </c>
      <c r="U35" s="35">
        <f t="shared" si="1"/>
        <v>34517716</v>
      </c>
      <c r="V35" s="35">
        <f t="shared" si="1"/>
        <v>84924063</v>
      </c>
      <c r="W35" s="35">
        <f t="shared" si="1"/>
        <v>366259914</v>
      </c>
      <c r="X35" s="35">
        <f t="shared" si="1"/>
        <v>631130344</v>
      </c>
      <c r="Y35" s="35">
        <f t="shared" si="1"/>
        <v>-264870430</v>
      </c>
      <c r="Z35" s="36">
        <f>+IF(X35&lt;&gt;0,+(Y35/X35)*100,0)</f>
        <v>-41.96762721330984</v>
      </c>
      <c r="AA35" s="33">
        <f>SUM(AA24:AA34)</f>
        <v>631130344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51071793</v>
      </c>
      <c r="D37" s="46">
        <f>+D21-D35</f>
        <v>0</v>
      </c>
      <c r="E37" s="47">
        <f t="shared" si="2"/>
        <v>135354122</v>
      </c>
      <c r="F37" s="48">
        <f t="shared" si="2"/>
        <v>23182276</v>
      </c>
      <c r="G37" s="48">
        <f t="shared" si="2"/>
        <v>3659702</v>
      </c>
      <c r="H37" s="48">
        <f t="shared" si="2"/>
        <v>154873651</v>
      </c>
      <c r="I37" s="48">
        <f t="shared" si="2"/>
        <v>-23571461</v>
      </c>
      <c r="J37" s="48">
        <f t="shared" si="2"/>
        <v>134961892</v>
      </c>
      <c r="K37" s="48">
        <f t="shared" si="2"/>
        <v>-6313359</v>
      </c>
      <c r="L37" s="48">
        <f t="shared" si="2"/>
        <v>-29819673</v>
      </c>
      <c r="M37" s="48">
        <f t="shared" si="2"/>
        <v>-4620321</v>
      </c>
      <c r="N37" s="48">
        <f t="shared" si="2"/>
        <v>-40753353</v>
      </c>
      <c r="O37" s="48">
        <f t="shared" si="2"/>
        <v>111499634</v>
      </c>
      <c r="P37" s="48">
        <f t="shared" si="2"/>
        <v>-23910442</v>
      </c>
      <c r="Q37" s="48">
        <f t="shared" si="2"/>
        <v>91265204</v>
      </c>
      <c r="R37" s="48">
        <f t="shared" si="2"/>
        <v>178854396</v>
      </c>
      <c r="S37" s="48">
        <f t="shared" si="2"/>
        <v>-6561379</v>
      </c>
      <c r="T37" s="48">
        <f t="shared" si="2"/>
        <v>-32901619</v>
      </c>
      <c r="U37" s="48">
        <f t="shared" si="2"/>
        <v>-5149239</v>
      </c>
      <c r="V37" s="48">
        <f t="shared" si="2"/>
        <v>-44612237</v>
      </c>
      <c r="W37" s="48">
        <f t="shared" si="2"/>
        <v>228450698</v>
      </c>
      <c r="X37" s="48">
        <f>IF(F21=F35,0,X21-X35)</f>
        <v>23182276</v>
      </c>
      <c r="Y37" s="48">
        <f t="shared" si="2"/>
        <v>205268422</v>
      </c>
      <c r="Z37" s="49">
        <f>+IF(X37&lt;&gt;0,+(Y37/X37)*100,0)</f>
        <v>885.454137462603</v>
      </c>
      <c r="AA37" s="46">
        <f>+AA21-AA35</f>
        <v>23182276</v>
      </c>
    </row>
    <row r="38" spans="1:27" ht="22.5" customHeight="1">
      <c r="A38" s="50" t="s">
        <v>60</v>
      </c>
      <c r="B38" s="29"/>
      <c r="C38" s="6">
        <v>5031818</v>
      </c>
      <c r="D38" s="6"/>
      <c r="E38" s="7">
        <v>20000000</v>
      </c>
      <c r="F38" s="8">
        <v>154605700</v>
      </c>
      <c r="G38" s="8"/>
      <c r="H38" s="8"/>
      <c r="I38" s="8"/>
      <c r="J38" s="8"/>
      <c r="K38" s="8">
        <v>3357507</v>
      </c>
      <c r="L38" s="8">
        <v>6554290</v>
      </c>
      <c r="M38" s="8">
        <v>20636795</v>
      </c>
      <c r="N38" s="8">
        <v>30548592</v>
      </c>
      <c r="O38" s="8"/>
      <c r="P38" s="8"/>
      <c r="Q38" s="8"/>
      <c r="R38" s="8"/>
      <c r="S38" s="8"/>
      <c r="T38" s="8">
        <v>49743255</v>
      </c>
      <c r="U38" s="8"/>
      <c r="V38" s="8">
        <v>49743255</v>
      </c>
      <c r="W38" s="8">
        <v>80291847</v>
      </c>
      <c r="X38" s="8">
        <v>154605700</v>
      </c>
      <c r="Y38" s="8">
        <v>-74313853</v>
      </c>
      <c r="Z38" s="2">
        <v>-48.07</v>
      </c>
      <c r="AA38" s="6">
        <v>154605700</v>
      </c>
    </row>
    <row r="39" spans="1:27" ht="57" customHeight="1">
      <c r="A39" s="50" t="s">
        <v>61</v>
      </c>
      <c r="B39" s="29"/>
      <c r="C39" s="28">
        <v>1498</v>
      </c>
      <c r="D39" s="28"/>
      <c r="E39" s="7">
        <v>3156</v>
      </c>
      <c r="F39" s="26">
        <v>3156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3156</v>
      </c>
      <c r="Y39" s="26">
        <v>-3156</v>
      </c>
      <c r="Z39" s="27">
        <v>-100</v>
      </c>
      <c r="AA39" s="28">
        <v>3156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56105109</v>
      </c>
      <c r="D41" s="56">
        <f>SUM(D37:D40)</f>
        <v>0</v>
      </c>
      <c r="E41" s="57">
        <f t="shared" si="3"/>
        <v>155357278</v>
      </c>
      <c r="F41" s="58">
        <f t="shared" si="3"/>
        <v>177791132</v>
      </c>
      <c r="G41" s="58">
        <f t="shared" si="3"/>
        <v>3659702</v>
      </c>
      <c r="H41" s="58">
        <f t="shared" si="3"/>
        <v>154873651</v>
      </c>
      <c r="I41" s="58">
        <f t="shared" si="3"/>
        <v>-23571461</v>
      </c>
      <c r="J41" s="58">
        <f t="shared" si="3"/>
        <v>134961892</v>
      </c>
      <c r="K41" s="58">
        <f t="shared" si="3"/>
        <v>-2955852</v>
      </c>
      <c r="L41" s="58">
        <f t="shared" si="3"/>
        <v>-23265383</v>
      </c>
      <c r="M41" s="58">
        <f t="shared" si="3"/>
        <v>16016474</v>
      </c>
      <c r="N41" s="58">
        <f t="shared" si="3"/>
        <v>-10204761</v>
      </c>
      <c r="O41" s="58">
        <f t="shared" si="3"/>
        <v>111499634</v>
      </c>
      <c r="P41" s="58">
        <f t="shared" si="3"/>
        <v>-23910442</v>
      </c>
      <c r="Q41" s="58">
        <f t="shared" si="3"/>
        <v>91265204</v>
      </c>
      <c r="R41" s="58">
        <f t="shared" si="3"/>
        <v>178854396</v>
      </c>
      <c r="S41" s="58">
        <f t="shared" si="3"/>
        <v>-6561379</v>
      </c>
      <c r="T41" s="58">
        <f t="shared" si="3"/>
        <v>16841636</v>
      </c>
      <c r="U41" s="58">
        <f t="shared" si="3"/>
        <v>-5149239</v>
      </c>
      <c r="V41" s="58">
        <f t="shared" si="3"/>
        <v>5131018</v>
      </c>
      <c r="W41" s="58">
        <f t="shared" si="3"/>
        <v>308742545</v>
      </c>
      <c r="X41" s="58">
        <f t="shared" si="3"/>
        <v>177791132</v>
      </c>
      <c r="Y41" s="58">
        <f t="shared" si="3"/>
        <v>130951413</v>
      </c>
      <c r="Z41" s="59">
        <f>+IF(X41&lt;&gt;0,+(Y41/X41)*100,0)</f>
        <v>73.65463706030062</v>
      </c>
      <c r="AA41" s="56">
        <f>SUM(AA37:AA40)</f>
        <v>177791132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56105109</v>
      </c>
      <c r="D43" s="64">
        <f>+D41-D42</f>
        <v>0</v>
      </c>
      <c r="E43" s="65">
        <f t="shared" si="4"/>
        <v>155357278</v>
      </c>
      <c r="F43" s="66">
        <f t="shared" si="4"/>
        <v>177791132</v>
      </c>
      <c r="G43" s="66">
        <f t="shared" si="4"/>
        <v>3659702</v>
      </c>
      <c r="H43" s="66">
        <f t="shared" si="4"/>
        <v>154873651</v>
      </c>
      <c r="I43" s="66">
        <f t="shared" si="4"/>
        <v>-23571461</v>
      </c>
      <c r="J43" s="66">
        <f t="shared" si="4"/>
        <v>134961892</v>
      </c>
      <c r="K43" s="66">
        <f t="shared" si="4"/>
        <v>-2955852</v>
      </c>
      <c r="L43" s="66">
        <f t="shared" si="4"/>
        <v>-23265383</v>
      </c>
      <c r="M43" s="66">
        <f t="shared" si="4"/>
        <v>16016474</v>
      </c>
      <c r="N43" s="66">
        <f t="shared" si="4"/>
        <v>-10204761</v>
      </c>
      <c r="O43" s="66">
        <f t="shared" si="4"/>
        <v>111499634</v>
      </c>
      <c r="P43" s="66">
        <f t="shared" si="4"/>
        <v>-23910442</v>
      </c>
      <c r="Q43" s="66">
        <f t="shared" si="4"/>
        <v>91265204</v>
      </c>
      <c r="R43" s="66">
        <f t="shared" si="4"/>
        <v>178854396</v>
      </c>
      <c r="S43" s="66">
        <f t="shared" si="4"/>
        <v>-6561379</v>
      </c>
      <c r="T43" s="66">
        <f t="shared" si="4"/>
        <v>16841636</v>
      </c>
      <c r="U43" s="66">
        <f t="shared" si="4"/>
        <v>-5149239</v>
      </c>
      <c r="V43" s="66">
        <f t="shared" si="4"/>
        <v>5131018</v>
      </c>
      <c r="W43" s="66">
        <f t="shared" si="4"/>
        <v>308742545</v>
      </c>
      <c r="X43" s="66">
        <f t="shared" si="4"/>
        <v>177791132</v>
      </c>
      <c r="Y43" s="66">
        <f t="shared" si="4"/>
        <v>130951413</v>
      </c>
      <c r="Z43" s="67">
        <f>+IF(X43&lt;&gt;0,+(Y43/X43)*100,0)</f>
        <v>73.65463706030062</v>
      </c>
      <c r="AA43" s="64">
        <f>+AA41-AA42</f>
        <v>177791132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56105109</v>
      </c>
      <c r="D45" s="56">
        <f>SUM(D43:D44)</f>
        <v>0</v>
      </c>
      <c r="E45" s="57">
        <f t="shared" si="5"/>
        <v>155357278</v>
      </c>
      <c r="F45" s="58">
        <f t="shared" si="5"/>
        <v>177791132</v>
      </c>
      <c r="G45" s="58">
        <f t="shared" si="5"/>
        <v>3659702</v>
      </c>
      <c r="H45" s="58">
        <f t="shared" si="5"/>
        <v>154873651</v>
      </c>
      <c r="I45" s="58">
        <f t="shared" si="5"/>
        <v>-23571461</v>
      </c>
      <c r="J45" s="58">
        <f t="shared" si="5"/>
        <v>134961892</v>
      </c>
      <c r="K45" s="58">
        <f t="shared" si="5"/>
        <v>-2955852</v>
      </c>
      <c r="L45" s="58">
        <f t="shared" si="5"/>
        <v>-23265383</v>
      </c>
      <c r="M45" s="58">
        <f t="shared" si="5"/>
        <v>16016474</v>
      </c>
      <c r="N45" s="58">
        <f t="shared" si="5"/>
        <v>-10204761</v>
      </c>
      <c r="O45" s="58">
        <f t="shared" si="5"/>
        <v>111499634</v>
      </c>
      <c r="P45" s="58">
        <f t="shared" si="5"/>
        <v>-23910442</v>
      </c>
      <c r="Q45" s="58">
        <f t="shared" si="5"/>
        <v>91265204</v>
      </c>
      <c r="R45" s="58">
        <f t="shared" si="5"/>
        <v>178854396</v>
      </c>
      <c r="S45" s="58">
        <f t="shared" si="5"/>
        <v>-6561379</v>
      </c>
      <c r="T45" s="58">
        <f t="shared" si="5"/>
        <v>16841636</v>
      </c>
      <c r="U45" s="58">
        <f t="shared" si="5"/>
        <v>-5149239</v>
      </c>
      <c r="V45" s="58">
        <f t="shared" si="5"/>
        <v>5131018</v>
      </c>
      <c r="W45" s="58">
        <f t="shared" si="5"/>
        <v>308742545</v>
      </c>
      <c r="X45" s="58">
        <f t="shared" si="5"/>
        <v>177791132</v>
      </c>
      <c r="Y45" s="58">
        <f t="shared" si="5"/>
        <v>130951413</v>
      </c>
      <c r="Z45" s="59">
        <f>+IF(X45&lt;&gt;0,+(Y45/X45)*100,0)</f>
        <v>73.65463706030062</v>
      </c>
      <c r="AA45" s="56">
        <f>SUM(AA43:AA44)</f>
        <v>177791132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56105109</v>
      </c>
      <c r="D47" s="71">
        <f>SUM(D45:D46)</f>
        <v>0</v>
      </c>
      <c r="E47" s="72">
        <f t="shared" si="6"/>
        <v>155357278</v>
      </c>
      <c r="F47" s="73">
        <f t="shared" si="6"/>
        <v>177791132</v>
      </c>
      <c r="G47" s="73">
        <f t="shared" si="6"/>
        <v>3659702</v>
      </c>
      <c r="H47" s="74">
        <f t="shared" si="6"/>
        <v>154873651</v>
      </c>
      <c r="I47" s="74">
        <f t="shared" si="6"/>
        <v>-23571461</v>
      </c>
      <c r="J47" s="74">
        <f t="shared" si="6"/>
        <v>134961892</v>
      </c>
      <c r="K47" s="74">
        <f t="shared" si="6"/>
        <v>-2955852</v>
      </c>
      <c r="L47" s="74">
        <f t="shared" si="6"/>
        <v>-23265383</v>
      </c>
      <c r="M47" s="73">
        <f t="shared" si="6"/>
        <v>16016474</v>
      </c>
      <c r="N47" s="73">
        <f t="shared" si="6"/>
        <v>-10204761</v>
      </c>
      <c r="O47" s="74">
        <f t="shared" si="6"/>
        <v>111499634</v>
      </c>
      <c r="P47" s="74">
        <f t="shared" si="6"/>
        <v>-23910442</v>
      </c>
      <c r="Q47" s="74">
        <f t="shared" si="6"/>
        <v>91265204</v>
      </c>
      <c r="R47" s="74">
        <f t="shared" si="6"/>
        <v>178854396</v>
      </c>
      <c r="S47" s="74">
        <f t="shared" si="6"/>
        <v>-6561379</v>
      </c>
      <c r="T47" s="73">
        <f t="shared" si="6"/>
        <v>16841636</v>
      </c>
      <c r="U47" s="73">
        <f t="shared" si="6"/>
        <v>-5149239</v>
      </c>
      <c r="V47" s="74">
        <f t="shared" si="6"/>
        <v>5131018</v>
      </c>
      <c r="W47" s="74">
        <f t="shared" si="6"/>
        <v>308742545</v>
      </c>
      <c r="X47" s="74">
        <f t="shared" si="6"/>
        <v>177791132</v>
      </c>
      <c r="Y47" s="74">
        <f t="shared" si="6"/>
        <v>130951413</v>
      </c>
      <c r="Z47" s="75">
        <f>+IF(X47&lt;&gt;0,+(Y47/X47)*100,0)</f>
        <v>73.65463706030062</v>
      </c>
      <c r="AA47" s="76">
        <f>SUM(AA45:AA46)</f>
        <v>177791132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>
        <v>97381</v>
      </c>
      <c r="F6" s="8">
        <v>97381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>
        <v>97381</v>
      </c>
      <c r="Y6" s="8">
        <v>-97381</v>
      </c>
      <c r="Z6" s="2">
        <v>-100</v>
      </c>
      <c r="AA6" s="6">
        <v>97381</v>
      </c>
    </row>
    <row r="7" spans="1:27" ht="12.75">
      <c r="A7" s="25" t="s">
        <v>33</v>
      </c>
      <c r="B7" s="24"/>
      <c r="C7" s="6">
        <v>73837263</v>
      </c>
      <c r="D7" s="6"/>
      <c r="E7" s="7">
        <v>93392631</v>
      </c>
      <c r="F7" s="8">
        <v>93392628</v>
      </c>
      <c r="G7" s="8">
        <v>433555</v>
      </c>
      <c r="H7" s="8">
        <v>16053046</v>
      </c>
      <c r="I7" s="8">
        <v>3499568</v>
      </c>
      <c r="J7" s="8">
        <v>19986169</v>
      </c>
      <c r="K7" s="8">
        <v>7071728</v>
      </c>
      <c r="L7" s="8">
        <v>7804339</v>
      </c>
      <c r="M7" s="8">
        <v>6144655</v>
      </c>
      <c r="N7" s="8">
        <v>21020722</v>
      </c>
      <c r="O7" s="8">
        <v>5835603</v>
      </c>
      <c r="P7" s="8">
        <v>6845</v>
      </c>
      <c r="Q7" s="8">
        <v>12321554</v>
      </c>
      <c r="R7" s="8">
        <v>18164002</v>
      </c>
      <c r="S7" s="8">
        <v>9599988</v>
      </c>
      <c r="T7" s="8">
        <v>5142166</v>
      </c>
      <c r="U7" s="8">
        <v>6018302</v>
      </c>
      <c r="V7" s="8">
        <v>20760456</v>
      </c>
      <c r="W7" s="8">
        <v>79931349</v>
      </c>
      <c r="X7" s="8">
        <v>93392628</v>
      </c>
      <c r="Y7" s="8">
        <v>-13461279</v>
      </c>
      <c r="Z7" s="2">
        <v>-14.41</v>
      </c>
      <c r="AA7" s="6">
        <v>93392628</v>
      </c>
    </row>
    <row r="8" spans="1:27" ht="12.75">
      <c r="A8" s="25" t="s">
        <v>34</v>
      </c>
      <c r="B8" s="24"/>
      <c r="C8" s="6">
        <v>12257477</v>
      </c>
      <c r="D8" s="6"/>
      <c r="E8" s="7">
        <v>17324704</v>
      </c>
      <c r="F8" s="8">
        <v>17324703</v>
      </c>
      <c r="G8" s="8">
        <v>7049</v>
      </c>
      <c r="H8" s="8">
        <v>2154006</v>
      </c>
      <c r="I8" s="8">
        <v>1151180</v>
      </c>
      <c r="J8" s="8">
        <v>3312235</v>
      </c>
      <c r="K8" s="8">
        <v>1061656</v>
      </c>
      <c r="L8" s="8">
        <v>1068396</v>
      </c>
      <c r="M8" s="8">
        <v>1035271</v>
      </c>
      <c r="N8" s="8">
        <v>3165323</v>
      </c>
      <c r="O8" s="8">
        <v>1112383</v>
      </c>
      <c r="P8" s="8">
        <v>39</v>
      </c>
      <c r="Q8" s="8">
        <v>2108448</v>
      </c>
      <c r="R8" s="8">
        <v>3220870</v>
      </c>
      <c r="S8" s="8">
        <v>1004077</v>
      </c>
      <c r="T8" s="8">
        <v>1081907</v>
      </c>
      <c r="U8" s="8">
        <v>1134522</v>
      </c>
      <c r="V8" s="8">
        <v>3220506</v>
      </c>
      <c r="W8" s="8">
        <v>12918934</v>
      </c>
      <c r="X8" s="8">
        <v>17324703</v>
      </c>
      <c r="Y8" s="8">
        <v>-4405769</v>
      </c>
      <c r="Z8" s="2">
        <v>-25.43</v>
      </c>
      <c r="AA8" s="6">
        <v>17324703</v>
      </c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/>
      <c r="D11" s="6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"/>
      <c r="AA11" s="6"/>
    </row>
    <row r="12" spans="1:27" ht="12.75">
      <c r="A12" s="25" t="s">
        <v>37</v>
      </c>
      <c r="B12" s="29"/>
      <c r="C12" s="6">
        <v>2264470</v>
      </c>
      <c r="D12" s="6"/>
      <c r="E12" s="7">
        <v>2699424</v>
      </c>
      <c r="F12" s="8">
        <v>14533538</v>
      </c>
      <c r="G12" s="8"/>
      <c r="H12" s="8">
        <v>561117</v>
      </c>
      <c r="I12" s="8">
        <v>94139</v>
      </c>
      <c r="J12" s="8">
        <v>655256</v>
      </c>
      <c r="K12" s="8">
        <v>74722</v>
      </c>
      <c r="L12" s="8">
        <v>617511</v>
      </c>
      <c r="M12" s="8">
        <v>997252</v>
      </c>
      <c r="N12" s="8">
        <v>1689485</v>
      </c>
      <c r="O12" s="8">
        <v>1593404</v>
      </c>
      <c r="P12" s="8">
        <v>948997</v>
      </c>
      <c r="Q12" s="8">
        <v>919113</v>
      </c>
      <c r="R12" s="8">
        <v>3461514</v>
      </c>
      <c r="S12" s="8">
        <v>1002289</v>
      </c>
      <c r="T12" s="8">
        <v>109155</v>
      </c>
      <c r="U12" s="8">
        <v>1853947</v>
      </c>
      <c r="V12" s="8">
        <v>2965391</v>
      </c>
      <c r="W12" s="8">
        <v>8771646</v>
      </c>
      <c r="X12" s="8">
        <v>14533538</v>
      </c>
      <c r="Y12" s="8">
        <v>-5761892</v>
      </c>
      <c r="Z12" s="2">
        <v>-39.65</v>
      </c>
      <c r="AA12" s="6">
        <v>14533538</v>
      </c>
    </row>
    <row r="13" spans="1:27" ht="12.75">
      <c r="A13" s="23" t="s">
        <v>38</v>
      </c>
      <c r="B13" s="29"/>
      <c r="C13" s="6">
        <v>21580133</v>
      </c>
      <c r="D13" s="6"/>
      <c r="E13" s="7">
        <v>19095034</v>
      </c>
      <c r="F13" s="8">
        <v>9260940</v>
      </c>
      <c r="G13" s="8">
        <v>1206164</v>
      </c>
      <c r="H13" s="8">
        <v>2155018</v>
      </c>
      <c r="I13" s="8">
        <v>2330847</v>
      </c>
      <c r="J13" s="8">
        <v>5692029</v>
      </c>
      <c r="K13" s="8">
        <v>2613832</v>
      </c>
      <c r="L13" s="8">
        <v>1113825</v>
      </c>
      <c r="M13" s="8">
        <v>1062283</v>
      </c>
      <c r="N13" s="8">
        <v>4789940</v>
      </c>
      <c r="O13" s="8">
        <v>1173352</v>
      </c>
      <c r="P13" s="8"/>
      <c r="Q13" s="8">
        <v>2315380</v>
      </c>
      <c r="R13" s="8">
        <v>3488732</v>
      </c>
      <c r="S13" s="8">
        <v>1106190</v>
      </c>
      <c r="T13" s="8">
        <v>1018518</v>
      </c>
      <c r="U13" s="8">
        <v>971140</v>
      </c>
      <c r="V13" s="8">
        <v>3095848</v>
      </c>
      <c r="W13" s="8">
        <v>17066549</v>
      </c>
      <c r="X13" s="8">
        <v>9260940</v>
      </c>
      <c r="Y13" s="8">
        <v>7805609</v>
      </c>
      <c r="Z13" s="2">
        <v>84.29</v>
      </c>
      <c r="AA13" s="6">
        <v>9260940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-55688</v>
      </c>
      <c r="D15" s="6"/>
      <c r="E15" s="7">
        <v>57059</v>
      </c>
      <c r="F15" s="8">
        <v>57059</v>
      </c>
      <c r="G15" s="8">
        <v>1500</v>
      </c>
      <c r="H15" s="8">
        <v>21825</v>
      </c>
      <c r="I15" s="8">
        <v>36374</v>
      </c>
      <c r="J15" s="8">
        <v>59699</v>
      </c>
      <c r="K15" s="8"/>
      <c r="L15" s="8"/>
      <c r="M15" s="8"/>
      <c r="N15" s="8"/>
      <c r="O15" s="8">
        <v>3637</v>
      </c>
      <c r="P15" s="8"/>
      <c r="Q15" s="8"/>
      <c r="R15" s="8">
        <v>3637</v>
      </c>
      <c r="S15" s="8"/>
      <c r="T15" s="8"/>
      <c r="U15" s="8"/>
      <c r="V15" s="8"/>
      <c r="W15" s="8">
        <v>63336</v>
      </c>
      <c r="X15" s="8">
        <v>57059</v>
      </c>
      <c r="Y15" s="8">
        <v>6277</v>
      </c>
      <c r="Z15" s="2">
        <v>11</v>
      </c>
      <c r="AA15" s="6">
        <v>57059</v>
      </c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1194612913</v>
      </c>
      <c r="D18" s="6"/>
      <c r="E18" s="7">
        <v>1249703000</v>
      </c>
      <c r="F18" s="8">
        <v>823387407</v>
      </c>
      <c r="G18" s="8">
        <v>322403685</v>
      </c>
      <c r="H18" s="8">
        <v>34905942</v>
      </c>
      <c r="I18" s="8">
        <v>42685612</v>
      </c>
      <c r="J18" s="8">
        <v>399995239</v>
      </c>
      <c r="K18" s="8">
        <v>13498360</v>
      </c>
      <c r="L18" s="8">
        <v>-2278452</v>
      </c>
      <c r="M18" s="8">
        <v>193518768</v>
      </c>
      <c r="N18" s="8">
        <v>204738676</v>
      </c>
      <c r="O18" s="8">
        <v>12827373</v>
      </c>
      <c r="P18" s="8">
        <v>3308608</v>
      </c>
      <c r="Q18" s="8">
        <v>194562694</v>
      </c>
      <c r="R18" s="8">
        <v>210698675</v>
      </c>
      <c r="S18" s="8">
        <v>1825283</v>
      </c>
      <c r="T18" s="8">
        <v>1909028</v>
      </c>
      <c r="U18" s="8">
        <v>24909794</v>
      </c>
      <c r="V18" s="8">
        <v>28644105</v>
      </c>
      <c r="W18" s="8">
        <v>844076695</v>
      </c>
      <c r="X18" s="8">
        <v>823387407</v>
      </c>
      <c r="Y18" s="8">
        <v>20689288</v>
      </c>
      <c r="Z18" s="2">
        <v>2.51</v>
      </c>
      <c r="AA18" s="6">
        <v>823387407</v>
      </c>
    </row>
    <row r="19" spans="1:27" ht="12.75">
      <c r="A19" s="23" t="s">
        <v>44</v>
      </c>
      <c r="B19" s="29"/>
      <c r="C19" s="6">
        <v>14552424</v>
      </c>
      <c r="D19" s="6"/>
      <c r="E19" s="7">
        <v>1889014</v>
      </c>
      <c r="F19" s="26">
        <v>121901889</v>
      </c>
      <c r="G19" s="26">
        <v>73073</v>
      </c>
      <c r="H19" s="26">
        <v>260867</v>
      </c>
      <c r="I19" s="26">
        <v>2327570</v>
      </c>
      <c r="J19" s="26">
        <v>2661510</v>
      </c>
      <c r="K19" s="26">
        <v>260173</v>
      </c>
      <c r="L19" s="26">
        <v>239506</v>
      </c>
      <c r="M19" s="26">
        <v>72030</v>
      </c>
      <c r="N19" s="26">
        <v>571709</v>
      </c>
      <c r="O19" s="26">
        <v>305746</v>
      </c>
      <c r="P19" s="26">
        <v>52296</v>
      </c>
      <c r="Q19" s="26">
        <v>1307485</v>
      </c>
      <c r="R19" s="26">
        <v>1665527</v>
      </c>
      <c r="S19" s="26">
        <v>1913</v>
      </c>
      <c r="T19" s="26">
        <v>6740</v>
      </c>
      <c r="U19" s="26">
        <v>378366</v>
      </c>
      <c r="V19" s="26">
        <v>387019</v>
      </c>
      <c r="W19" s="26">
        <v>5285765</v>
      </c>
      <c r="X19" s="26">
        <v>121901889</v>
      </c>
      <c r="Y19" s="26">
        <v>-116616124</v>
      </c>
      <c r="Z19" s="27">
        <v>-95.66</v>
      </c>
      <c r="AA19" s="28">
        <v>121901889</v>
      </c>
    </row>
    <row r="20" spans="1:27" ht="12.75">
      <c r="A20" s="23" t="s">
        <v>45</v>
      </c>
      <c r="B20" s="29"/>
      <c r="C20" s="6">
        <v>677194</v>
      </c>
      <c r="D20" s="6"/>
      <c r="E20" s="7">
        <v>354584</v>
      </c>
      <c r="F20" s="8">
        <v>354584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354584</v>
      </c>
      <c r="Y20" s="8">
        <v>-354584</v>
      </c>
      <c r="Z20" s="2">
        <v>-100</v>
      </c>
      <c r="AA20" s="6">
        <v>354584</v>
      </c>
    </row>
    <row r="21" spans="1:27" ht="24.75" customHeight="1">
      <c r="A21" s="31" t="s">
        <v>46</v>
      </c>
      <c r="B21" s="32"/>
      <c r="C21" s="33">
        <f aca="true" t="shared" si="0" ref="C21:Y21">SUM(C5:C20)</f>
        <v>1319726186</v>
      </c>
      <c r="D21" s="33">
        <f t="shared" si="0"/>
        <v>0</v>
      </c>
      <c r="E21" s="34">
        <f t="shared" si="0"/>
        <v>1384612831</v>
      </c>
      <c r="F21" s="35">
        <f t="shared" si="0"/>
        <v>1080310129</v>
      </c>
      <c r="G21" s="35">
        <f t="shared" si="0"/>
        <v>324125026</v>
      </c>
      <c r="H21" s="35">
        <f t="shared" si="0"/>
        <v>56111821</v>
      </c>
      <c r="I21" s="35">
        <f t="shared" si="0"/>
        <v>52125290</v>
      </c>
      <c r="J21" s="35">
        <f t="shared" si="0"/>
        <v>432362137</v>
      </c>
      <c r="K21" s="35">
        <f t="shared" si="0"/>
        <v>24580471</v>
      </c>
      <c r="L21" s="35">
        <f t="shared" si="0"/>
        <v>8565125</v>
      </c>
      <c r="M21" s="35">
        <f t="shared" si="0"/>
        <v>202830259</v>
      </c>
      <c r="N21" s="35">
        <f t="shared" si="0"/>
        <v>235975855</v>
      </c>
      <c r="O21" s="35">
        <f t="shared" si="0"/>
        <v>22851498</v>
      </c>
      <c r="P21" s="35">
        <f t="shared" si="0"/>
        <v>4316785</v>
      </c>
      <c r="Q21" s="35">
        <f t="shared" si="0"/>
        <v>213534674</v>
      </c>
      <c r="R21" s="35">
        <f t="shared" si="0"/>
        <v>240702957</v>
      </c>
      <c r="S21" s="35">
        <f t="shared" si="0"/>
        <v>14539740</v>
      </c>
      <c r="T21" s="35">
        <f t="shared" si="0"/>
        <v>9267514</v>
      </c>
      <c r="U21" s="35">
        <f t="shared" si="0"/>
        <v>35266071</v>
      </c>
      <c r="V21" s="35">
        <f t="shared" si="0"/>
        <v>59073325</v>
      </c>
      <c r="W21" s="35">
        <f t="shared" si="0"/>
        <v>968114274</v>
      </c>
      <c r="X21" s="35">
        <f t="shared" si="0"/>
        <v>1080310129</v>
      </c>
      <c r="Y21" s="35">
        <f t="shared" si="0"/>
        <v>-112195855</v>
      </c>
      <c r="Z21" s="36">
        <f>+IF(X21&lt;&gt;0,+(Y21/X21)*100,0)</f>
        <v>-10.385522822400567</v>
      </c>
      <c r="AA21" s="33">
        <f>SUM(AA5:AA20)</f>
        <v>1080310129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377352212</v>
      </c>
      <c r="D24" s="6"/>
      <c r="E24" s="7">
        <v>351868000</v>
      </c>
      <c r="F24" s="8">
        <v>370364472</v>
      </c>
      <c r="G24" s="8">
        <v>33147456</v>
      </c>
      <c r="H24" s="8">
        <v>28521457</v>
      </c>
      <c r="I24" s="8">
        <v>31951069</v>
      </c>
      <c r="J24" s="8">
        <v>93619982</v>
      </c>
      <c r="K24" s="8">
        <v>36237669</v>
      </c>
      <c r="L24" s="8">
        <v>32681069</v>
      </c>
      <c r="M24" s="8">
        <v>31469400</v>
      </c>
      <c r="N24" s="8">
        <v>100388138</v>
      </c>
      <c r="O24" s="8">
        <v>33006889</v>
      </c>
      <c r="P24" s="8">
        <v>32594728</v>
      </c>
      <c r="Q24" s="8">
        <v>33050100</v>
      </c>
      <c r="R24" s="8">
        <v>98651717</v>
      </c>
      <c r="S24" s="8">
        <v>32079987</v>
      </c>
      <c r="T24" s="8">
        <v>33002229</v>
      </c>
      <c r="U24" s="8">
        <v>34388389</v>
      </c>
      <c r="V24" s="8">
        <v>99470605</v>
      </c>
      <c r="W24" s="8">
        <v>392130442</v>
      </c>
      <c r="X24" s="8">
        <v>370364472</v>
      </c>
      <c r="Y24" s="8">
        <v>21765970</v>
      </c>
      <c r="Z24" s="2">
        <v>5.88</v>
      </c>
      <c r="AA24" s="6">
        <v>370364472</v>
      </c>
    </row>
    <row r="25" spans="1:27" ht="12.75">
      <c r="A25" s="25" t="s">
        <v>49</v>
      </c>
      <c r="B25" s="24"/>
      <c r="C25" s="6">
        <v>16597725</v>
      </c>
      <c r="D25" s="6"/>
      <c r="E25" s="7">
        <v>16746242</v>
      </c>
      <c r="F25" s="8">
        <v>15746242</v>
      </c>
      <c r="G25" s="8">
        <v>1368089</v>
      </c>
      <c r="H25" s="8">
        <v>1305110</v>
      </c>
      <c r="I25" s="8">
        <v>1214518</v>
      </c>
      <c r="J25" s="8">
        <v>3887717</v>
      </c>
      <c r="K25" s="8">
        <v>1347753</v>
      </c>
      <c r="L25" s="8">
        <v>1379015</v>
      </c>
      <c r="M25" s="8">
        <v>1324225</v>
      </c>
      <c r="N25" s="8">
        <v>4050993</v>
      </c>
      <c r="O25" s="8">
        <v>1207228</v>
      </c>
      <c r="P25" s="8">
        <v>1228882</v>
      </c>
      <c r="Q25" s="8">
        <v>1369942</v>
      </c>
      <c r="R25" s="8">
        <v>3806052</v>
      </c>
      <c r="S25" s="8">
        <v>1248799</v>
      </c>
      <c r="T25" s="8">
        <v>1006945</v>
      </c>
      <c r="U25" s="8">
        <v>1466200</v>
      </c>
      <c r="V25" s="8">
        <v>3721944</v>
      </c>
      <c r="W25" s="8">
        <v>15466706</v>
      </c>
      <c r="X25" s="8">
        <v>15746242</v>
      </c>
      <c r="Y25" s="8">
        <v>-279536</v>
      </c>
      <c r="Z25" s="2">
        <v>-1.78</v>
      </c>
      <c r="AA25" s="6">
        <v>15746242</v>
      </c>
    </row>
    <row r="26" spans="1:27" ht="12.75">
      <c r="A26" s="25" t="s">
        <v>50</v>
      </c>
      <c r="B26" s="24"/>
      <c r="C26" s="6"/>
      <c r="D26" s="6"/>
      <c r="E26" s="7"/>
      <c r="F26" s="8">
        <v>10000000</v>
      </c>
      <c r="G26" s="8"/>
      <c r="H26" s="8">
        <v>429723</v>
      </c>
      <c r="I26" s="8">
        <v>953003</v>
      </c>
      <c r="J26" s="8">
        <v>1382726</v>
      </c>
      <c r="K26" s="8">
        <v>371897</v>
      </c>
      <c r="L26" s="8">
        <v>366944</v>
      </c>
      <c r="M26" s="8">
        <v>251531</v>
      </c>
      <c r="N26" s="8">
        <v>990372</v>
      </c>
      <c r="O26" s="8">
        <v>35845</v>
      </c>
      <c r="P26" s="8"/>
      <c r="Q26" s="8">
        <v>221347</v>
      </c>
      <c r="R26" s="8">
        <v>257192</v>
      </c>
      <c r="S26" s="8"/>
      <c r="T26" s="8"/>
      <c r="U26" s="8"/>
      <c r="V26" s="8"/>
      <c r="W26" s="8">
        <v>2630290</v>
      </c>
      <c r="X26" s="8">
        <v>10000000</v>
      </c>
      <c r="Y26" s="8">
        <v>-7369710</v>
      </c>
      <c r="Z26" s="2">
        <v>-73.7</v>
      </c>
      <c r="AA26" s="6">
        <v>10000000</v>
      </c>
    </row>
    <row r="27" spans="1:27" ht="12.75">
      <c r="A27" s="25" t="s">
        <v>51</v>
      </c>
      <c r="B27" s="24"/>
      <c r="C27" s="6">
        <v>101039969</v>
      </c>
      <c r="D27" s="6"/>
      <c r="E27" s="7">
        <v>74127235</v>
      </c>
      <c r="F27" s="8">
        <v>80430272</v>
      </c>
      <c r="G27" s="8"/>
      <c r="H27" s="8"/>
      <c r="I27" s="8">
        <v>21236743</v>
      </c>
      <c r="J27" s="8">
        <v>21236743</v>
      </c>
      <c r="K27" s="8">
        <v>7078914</v>
      </c>
      <c r="L27" s="8">
        <v>7078914</v>
      </c>
      <c r="M27" s="8">
        <v>7078914</v>
      </c>
      <c r="N27" s="8">
        <v>21236742</v>
      </c>
      <c r="O27" s="8">
        <v>7078914</v>
      </c>
      <c r="P27" s="8">
        <v>7078914</v>
      </c>
      <c r="Q27" s="8">
        <v>7078914</v>
      </c>
      <c r="R27" s="8">
        <v>21236742</v>
      </c>
      <c r="S27" s="8">
        <v>7078914</v>
      </c>
      <c r="T27" s="8"/>
      <c r="U27" s="8"/>
      <c r="V27" s="8">
        <v>7078914</v>
      </c>
      <c r="W27" s="8">
        <v>70789141</v>
      </c>
      <c r="X27" s="8">
        <v>80430272</v>
      </c>
      <c r="Y27" s="8">
        <v>-9641131</v>
      </c>
      <c r="Z27" s="2">
        <v>-11.99</v>
      </c>
      <c r="AA27" s="6">
        <v>80430272</v>
      </c>
    </row>
    <row r="28" spans="1:27" ht="12.75">
      <c r="A28" s="25" t="s">
        <v>52</v>
      </c>
      <c r="B28" s="24"/>
      <c r="C28" s="6">
        <v>346933</v>
      </c>
      <c r="D28" s="6"/>
      <c r="E28" s="7">
        <v>500000</v>
      </c>
      <c r="F28" s="8">
        <v>500000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500000</v>
      </c>
      <c r="Y28" s="8">
        <v>-500000</v>
      </c>
      <c r="Z28" s="2">
        <v>-100</v>
      </c>
      <c r="AA28" s="6">
        <v>500000</v>
      </c>
    </row>
    <row r="29" spans="1:27" ht="12.75">
      <c r="A29" s="25" t="s">
        <v>53</v>
      </c>
      <c r="B29" s="24"/>
      <c r="C29" s="6">
        <v>196006452</v>
      </c>
      <c r="D29" s="6"/>
      <c r="E29" s="7">
        <v>109589589</v>
      </c>
      <c r="F29" s="8">
        <v>111140265</v>
      </c>
      <c r="G29" s="8">
        <v>7736090</v>
      </c>
      <c r="H29" s="8">
        <v>111290</v>
      </c>
      <c r="I29" s="8">
        <v>18130706</v>
      </c>
      <c r="J29" s="8">
        <v>25978086</v>
      </c>
      <c r="K29" s="8">
        <v>3223682</v>
      </c>
      <c r="L29" s="8">
        <v>3729384</v>
      </c>
      <c r="M29" s="8">
        <v>39002983</v>
      </c>
      <c r="N29" s="8">
        <v>45956049</v>
      </c>
      <c r="O29" s="8">
        <v>-23832841</v>
      </c>
      <c r="P29" s="8">
        <v>22098373</v>
      </c>
      <c r="Q29" s="8">
        <v>28399028</v>
      </c>
      <c r="R29" s="8">
        <v>26664560</v>
      </c>
      <c r="S29" s="8">
        <v>-4461667</v>
      </c>
      <c r="T29" s="8">
        <v>555153</v>
      </c>
      <c r="U29" s="8">
        <v>4660103</v>
      </c>
      <c r="V29" s="8">
        <v>753589</v>
      </c>
      <c r="W29" s="8">
        <v>99352284</v>
      </c>
      <c r="X29" s="8">
        <v>111140265</v>
      </c>
      <c r="Y29" s="8">
        <v>-11787981</v>
      </c>
      <c r="Z29" s="2">
        <v>-10.61</v>
      </c>
      <c r="AA29" s="6">
        <v>111140265</v>
      </c>
    </row>
    <row r="30" spans="1:27" ht="12.75">
      <c r="A30" s="25" t="s">
        <v>54</v>
      </c>
      <c r="B30" s="24"/>
      <c r="C30" s="6">
        <v>42497053</v>
      </c>
      <c r="D30" s="6"/>
      <c r="E30" s="7">
        <v>34944245</v>
      </c>
      <c r="F30" s="8">
        <v>35264245</v>
      </c>
      <c r="G30" s="8">
        <v>498909</v>
      </c>
      <c r="H30" s="8">
        <v>1096589</v>
      </c>
      <c r="I30" s="8">
        <v>851292</v>
      </c>
      <c r="J30" s="8">
        <v>2446790</v>
      </c>
      <c r="K30" s="8">
        <v>3883683</v>
      </c>
      <c r="L30" s="8">
        <v>961121</v>
      </c>
      <c r="M30" s="8">
        <v>2234082</v>
      </c>
      <c r="N30" s="8">
        <v>7078886</v>
      </c>
      <c r="O30" s="8">
        <v>6084998</v>
      </c>
      <c r="P30" s="8">
        <v>2980907</v>
      </c>
      <c r="Q30" s="8">
        <v>2823464</v>
      </c>
      <c r="R30" s="8">
        <v>11889369</v>
      </c>
      <c r="S30" s="8">
        <v>2543156</v>
      </c>
      <c r="T30" s="8">
        <v>3741355</v>
      </c>
      <c r="U30" s="8">
        <v>6997860</v>
      </c>
      <c r="V30" s="8">
        <v>13282371</v>
      </c>
      <c r="W30" s="8">
        <v>34697416</v>
      </c>
      <c r="X30" s="8">
        <v>35264245</v>
      </c>
      <c r="Y30" s="8">
        <v>-566829</v>
      </c>
      <c r="Z30" s="2">
        <v>-1.61</v>
      </c>
      <c r="AA30" s="6">
        <v>35264245</v>
      </c>
    </row>
    <row r="31" spans="1:27" ht="12.75">
      <c r="A31" s="25" t="s">
        <v>55</v>
      </c>
      <c r="B31" s="24"/>
      <c r="C31" s="6">
        <v>225862565</v>
      </c>
      <c r="D31" s="6"/>
      <c r="E31" s="7">
        <v>175157715</v>
      </c>
      <c r="F31" s="8">
        <v>192736722</v>
      </c>
      <c r="G31" s="8">
        <v>11655046</v>
      </c>
      <c r="H31" s="8">
        <v>15288403</v>
      </c>
      <c r="I31" s="8">
        <v>13925982</v>
      </c>
      <c r="J31" s="8">
        <v>40869431</v>
      </c>
      <c r="K31" s="8">
        <v>17962355</v>
      </c>
      <c r="L31" s="8">
        <v>10094059</v>
      </c>
      <c r="M31" s="8">
        <v>11081797</v>
      </c>
      <c r="N31" s="8">
        <v>39138211</v>
      </c>
      <c r="O31" s="8">
        <v>3608912</v>
      </c>
      <c r="P31" s="8">
        <v>13732372</v>
      </c>
      <c r="Q31" s="8">
        <v>11355318</v>
      </c>
      <c r="R31" s="8">
        <v>28696602</v>
      </c>
      <c r="S31" s="8">
        <v>2527203</v>
      </c>
      <c r="T31" s="8">
        <v>16677326</v>
      </c>
      <c r="U31" s="8">
        <v>23763416</v>
      </c>
      <c r="V31" s="8">
        <v>42967945</v>
      </c>
      <c r="W31" s="8">
        <v>151672189</v>
      </c>
      <c r="X31" s="8">
        <v>192736722</v>
      </c>
      <c r="Y31" s="8">
        <v>-41064533</v>
      </c>
      <c r="Z31" s="2">
        <v>-21.31</v>
      </c>
      <c r="AA31" s="6">
        <v>192736722</v>
      </c>
    </row>
    <row r="32" spans="1:27" ht="12.75">
      <c r="A32" s="25" t="s">
        <v>43</v>
      </c>
      <c r="B32" s="24"/>
      <c r="C32" s="6">
        <v>7377649</v>
      </c>
      <c r="D32" s="6"/>
      <c r="E32" s="7">
        <v>8245176</v>
      </c>
      <c r="F32" s="8">
        <v>4082852</v>
      </c>
      <c r="G32" s="8">
        <v>349839</v>
      </c>
      <c r="H32" s="8">
        <v>344684</v>
      </c>
      <c r="I32" s="8">
        <v>513080</v>
      </c>
      <c r="J32" s="8">
        <v>1207603</v>
      </c>
      <c r="K32" s="8">
        <v>444890</v>
      </c>
      <c r="L32" s="8">
        <v>381772</v>
      </c>
      <c r="M32" s="8">
        <v>508775</v>
      </c>
      <c r="N32" s="8">
        <v>1335437</v>
      </c>
      <c r="O32" s="8">
        <v>458228</v>
      </c>
      <c r="P32" s="8">
        <v>235849</v>
      </c>
      <c r="Q32" s="8">
        <v>166170</v>
      </c>
      <c r="R32" s="8">
        <v>860247</v>
      </c>
      <c r="S32" s="8">
        <v>154783</v>
      </c>
      <c r="T32" s="8">
        <v>151001</v>
      </c>
      <c r="U32" s="8">
        <v>175984</v>
      </c>
      <c r="V32" s="8">
        <v>481768</v>
      </c>
      <c r="W32" s="8">
        <v>3885055</v>
      </c>
      <c r="X32" s="8">
        <v>4082852</v>
      </c>
      <c r="Y32" s="8">
        <v>-197797</v>
      </c>
      <c r="Z32" s="2">
        <v>-4.84</v>
      </c>
      <c r="AA32" s="6">
        <v>4082852</v>
      </c>
    </row>
    <row r="33" spans="1:27" ht="12.75">
      <c r="A33" s="25" t="s">
        <v>56</v>
      </c>
      <c r="B33" s="24"/>
      <c r="C33" s="6">
        <v>146901111</v>
      </c>
      <c r="D33" s="6"/>
      <c r="E33" s="7">
        <v>153874737</v>
      </c>
      <c r="F33" s="8">
        <v>117058974</v>
      </c>
      <c r="G33" s="8">
        <v>12357119</v>
      </c>
      <c r="H33" s="8">
        <v>8354229</v>
      </c>
      <c r="I33" s="8">
        <v>8540103</v>
      </c>
      <c r="J33" s="8">
        <v>29251451</v>
      </c>
      <c r="K33" s="8">
        <v>17849951</v>
      </c>
      <c r="L33" s="8">
        <v>14087672</v>
      </c>
      <c r="M33" s="8">
        <v>13514889</v>
      </c>
      <c r="N33" s="8">
        <v>45452512</v>
      </c>
      <c r="O33" s="8">
        <v>10076035</v>
      </c>
      <c r="P33" s="8">
        <v>6632443</v>
      </c>
      <c r="Q33" s="8">
        <v>13052312</v>
      </c>
      <c r="R33" s="8">
        <v>29760790</v>
      </c>
      <c r="S33" s="8">
        <v>12214934</v>
      </c>
      <c r="T33" s="8">
        <v>11659337</v>
      </c>
      <c r="U33" s="8">
        <v>9687984</v>
      </c>
      <c r="V33" s="8">
        <v>33562255</v>
      </c>
      <c r="W33" s="8">
        <v>138027008</v>
      </c>
      <c r="X33" s="8">
        <v>117058974</v>
      </c>
      <c r="Y33" s="8">
        <v>20968034</v>
      </c>
      <c r="Z33" s="2">
        <v>17.91</v>
      </c>
      <c r="AA33" s="6">
        <v>117058974</v>
      </c>
    </row>
    <row r="34" spans="1:27" ht="12.75">
      <c r="A34" s="23" t="s">
        <v>57</v>
      </c>
      <c r="B34" s="29"/>
      <c r="C34" s="6">
        <v>4043949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1118025618</v>
      </c>
      <c r="D35" s="33">
        <f>SUM(D24:D34)</f>
        <v>0</v>
      </c>
      <c r="E35" s="34">
        <f t="shared" si="1"/>
        <v>925052939</v>
      </c>
      <c r="F35" s="35">
        <f t="shared" si="1"/>
        <v>937324044</v>
      </c>
      <c r="G35" s="35">
        <f t="shared" si="1"/>
        <v>67112548</v>
      </c>
      <c r="H35" s="35">
        <f t="shared" si="1"/>
        <v>55451485</v>
      </c>
      <c r="I35" s="35">
        <f t="shared" si="1"/>
        <v>97316496</v>
      </c>
      <c r="J35" s="35">
        <f t="shared" si="1"/>
        <v>219880529</v>
      </c>
      <c r="K35" s="35">
        <f t="shared" si="1"/>
        <v>88400794</v>
      </c>
      <c r="L35" s="35">
        <f t="shared" si="1"/>
        <v>70759950</v>
      </c>
      <c r="M35" s="35">
        <f t="shared" si="1"/>
        <v>106466596</v>
      </c>
      <c r="N35" s="35">
        <f t="shared" si="1"/>
        <v>265627340</v>
      </c>
      <c r="O35" s="35">
        <f t="shared" si="1"/>
        <v>37724208</v>
      </c>
      <c r="P35" s="35">
        <f t="shared" si="1"/>
        <v>86582468</v>
      </c>
      <c r="Q35" s="35">
        <f t="shared" si="1"/>
        <v>97516595</v>
      </c>
      <c r="R35" s="35">
        <f t="shared" si="1"/>
        <v>221823271</v>
      </c>
      <c r="S35" s="35">
        <f t="shared" si="1"/>
        <v>53386109</v>
      </c>
      <c r="T35" s="35">
        <f t="shared" si="1"/>
        <v>66793346</v>
      </c>
      <c r="U35" s="35">
        <f t="shared" si="1"/>
        <v>81139936</v>
      </c>
      <c r="V35" s="35">
        <f t="shared" si="1"/>
        <v>201319391</v>
      </c>
      <c r="W35" s="35">
        <f t="shared" si="1"/>
        <v>908650531</v>
      </c>
      <c r="X35" s="35">
        <f t="shared" si="1"/>
        <v>937324044</v>
      </c>
      <c r="Y35" s="35">
        <f t="shared" si="1"/>
        <v>-28673513</v>
      </c>
      <c r="Z35" s="36">
        <f>+IF(X35&lt;&gt;0,+(Y35/X35)*100,0)</f>
        <v>-3.059082201459029</v>
      </c>
      <c r="AA35" s="33">
        <f>SUM(AA24:AA34)</f>
        <v>937324044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201700568</v>
      </c>
      <c r="D37" s="46">
        <f>+D21-D35</f>
        <v>0</v>
      </c>
      <c r="E37" s="47">
        <f t="shared" si="2"/>
        <v>459559892</v>
      </c>
      <c r="F37" s="48">
        <f t="shared" si="2"/>
        <v>142986085</v>
      </c>
      <c r="G37" s="48">
        <f t="shared" si="2"/>
        <v>257012478</v>
      </c>
      <c r="H37" s="48">
        <f t="shared" si="2"/>
        <v>660336</v>
      </c>
      <c r="I37" s="48">
        <f t="shared" si="2"/>
        <v>-45191206</v>
      </c>
      <c r="J37" s="48">
        <f t="shared" si="2"/>
        <v>212481608</v>
      </c>
      <c r="K37" s="48">
        <f t="shared" si="2"/>
        <v>-63820323</v>
      </c>
      <c r="L37" s="48">
        <f t="shared" si="2"/>
        <v>-62194825</v>
      </c>
      <c r="M37" s="48">
        <f t="shared" si="2"/>
        <v>96363663</v>
      </c>
      <c r="N37" s="48">
        <f t="shared" si="2"/>
        <v>-29651485</v>
      </c>
      <c r="O37" s="48">
        <f t="shared" si="2"/>
        <v>-14872710</v>
      </c>
      <c r="P37" s="48">
        <f t="shared" si="2"/>
        <v>-82265683</v>
      </c>
      <c r="Q37" s="48">
        <f t="shared" si="2"/>
        <v>116018079</v>
      </c>
      <c r="R37" s="48">
        <f t="shared" si="2"/>
        <v>18879686</v>
      </c>
      <c r="S37" s="48">
        <f t="shared" si="2"/>
        <v>-38846369</v>
      </c>
      <c r="T37" s="48">
        <f t="shared" si="2"/>
        <v>-57525832</v>
      </c>
      <c r="U37" s="48">
        <f t="shared" si="2"/>
        <v>-45873865</v>
      </c>
      <c r="V37" s="48">
        <f t="shared" si="2"/>
        <v>-142246066</v>
      </c>
      <c r="W37" s="48">
        <f t="shared" si="2"/>
        <v>59463743</v>
      </c>
      <c r="X37" s="48">
        <f>IF(F21=F35,0,X21-X35)</f>
        <v>142986085</v>
      </c>
      <c r="Y37" s="48">
        <f t="shared" si="2"/>
        <v>-83522342</v>
      </c>
      <c r="Z37" s="49">
        <f>+IF(X37&lt;&gt;0,+(Y37/X37)*100,0)</f>
        <v>-58.41291619390796</v>
      </c>
      <c r="AA37" s="46">
        <f>+AA21-AA35</f>
        <v>142986085</v>
      </c>
    </row>
    <row r="38" spans="1:27" ht="22.5" customHeight="1">
      <c r="A38" s="50" t="s">
        <v>60</v>
      </c>
      <c r="B38" s="29"/>
      <c r="C38" s="6">
        <v>125779292</v>
      </c>
      <c r="D38" s="6"/>
      <c r="E38" s="7">
        <v>287427000</v>
      </c>
      <c r="F38" s="8">
        <v>418722734</v>
      </c>
      <c r="G38" s="8">
        <v>2510032</v>
      </c>
      <c r="H38" s="8">
        <v>5206131</v>
      </c>
      <c r="I38" s="8">
        <v>13407346</v>
      </c>
      <c r="J38" s="8">
        <v>21123509</v>
      </c>
      <c r="K38" s="8">
        <v>3539223</v>
      </c>
      <c r="L38" s="8">
        <v>-68565140</v>
      </c>
      <c r="M38" s="8">
        <v>-27543579</v>
      </c>
      <c r="N38" s="8">
        <v>-92569496</v>
      </c>
      <c r="O38" s="8">
        <v>246124663</v>
      </c>
      <c r="P38" s="8">
        <v>24577000</v>
      </c>
      <c r="Q38" s="8">
        <v>40042804</v>
      </c>
      <c r="R38" s="8">
        <v>310744467</v>
      </c>
      <c r="S38" s="8"/>
      <c r="T38" s="8">
        <v>24205912</v>
      </c>
      <c r="U38" s="8">
        <v>84364119</v>
      </c>
      <c r="V38" s="8">
        <v>108570031</v>
      </c>
      <c r="W38" s="8">
        <v>347868511</v>
      </c>
      <c r="X38" s="8">
        <v>418722734</v>
      </c>
      <c r="Y38" s="8">
        <v>-70854223</v>
      </c>
      <c r="Z38" s="2">
        <v>-16.92</v>
      </c>
      <c r="AA38" s="6">
        <v>418722734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>
        <v>696797</v>
      </c>
      <c r="D40" s="51"/>
      <c r="E40" s="7"/>
      <c r="F40" s="8"/>
      <c r="G40" s="52"/>
      <c r="H40" s="52"/>
      <c r="I40" s="52">
        <v>259529</v>
      </c>
      <c r="J40" s="8">
        <v>259529</v>
      </c>
      <c r="K40" s="52">
        <v>111123</v>
      </c>
      <c r="L40" s="52"/>
      <c r="M40" s="8"/>
      <c r="N40" s="52">
        <v>111123</v>
      </c>
      <c r="O40" s="52"/>
      <c r="P40" s="52">
        <v>172155</v>
      </c>
      <c r="Q40" s="8"/>
      <c r="R40" s="52">
        <v>172155</v>
      </c>
      <c r="S40" s="52"/>
      <c r="T40" s="8">
        <v>165292</v>
      </c>
      <c r="U40" s="52"/>
      <c r="V40" s="52">
        <v>165292</v>
      </c>
      <c r="W40" s="52">
        <v>708099</v>
      </c>
      <c r="X40" s="8"/>
      <c r="Y40" s="52">
        <v>708099</v>
      </c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328176657</v>
      </c>
      <c r="D41" s="56">
        <f>SUM(D37:D40)</f>
        <v>0</v>
      </c>
      <c r="E41" s="57">
        <f t="shared" si="3"/>
        <v>746986892</v>
      </c>
      <c r="F41" s="58">
        <f t="shared" si="3"/>
        <v>561708819</v>
      </c>
      <c r="G41" s="58">
        <f t="shared" si="3"/>
        <v>259522510</v>
      </c>
      <c r="H41" s="58">
        <f t="shared" si="3"/>
        <v>5866467</v>
      </c>
      <c r="I41" s="58">
        <f t="shared" si="3"/>
        <v>-31524331</v>
      </c>
      <c r="J41" s="58">
        <f t="shared" si="3"/>
        <v>233864646</v>
      </c>
      <c r="K41" s="58">
        <f t="shared" si="3"/>
        <v>-60169977</v>
      </c>
      <c r="L41" s="58">
        <f t="shared" si="3"/>
        <v>-130759965</v>
      </c>
      <c r="M41" s="58">
        <f t="shared" si="3"/>
        <v>68820084</v>
      </c>
      <c r="N41" s="58">
        <f t="shared" si="3"/>
        <v>-122109858</v>
      </c>
      <c r="O41" s="58">
        <f t="shared" si="3"/>
        <v>231251953</v>
      </c>
      <c r="P41" s="58">
        <f t="shared" si="3"/>
        <v>-57516528</v>
      </c>
      <c r="Q41" s="58">
        <f t="shared" si="3"/>
        <v>156060883</v>
      </c>
      <c r="R41" s="58">
        <f t="shared" si="3"/>
        <v>329796308</v>
      </c>
      <c r="S41" s="58">
        <f t="shared" si="3"/>
        <v>-38846369</v>
      </c>
      <c r="T41" s="58">
        <f t="shared" si="3"/>
        <v>-33154628</v>
      </c>
      <c r="U41" s="58">
        <f t="shared" si="3"/>
        <v>38490254</v>
      </c>
      <c r="V41" s="58">
        <f t="shared" si="3"/>
        <v>-33510743</v>
      </c>
      <c r="W41" s="58">
        <f t="shared" si="3"/>
        <v>408040353</v>
      </c>
      <c r="X41" s="58">
        <f t="shared" si="3"/>
        <v>561708819</v>
      </c>
      <c r="Y41" s="58">
        <f t="shared" si="3"/>
        <v>-153668466</v>
      </c>
      <c r="Z41" s="59">
        <f>+IF(X41&lt;&gt;0,+(Y41/X41)*100,0)</f>
        <v>-27.357317671026276</v>
      </c>
      <c r="AA41" s="56">
        <f>SUM(AA37:AA40)</f>
        <v>561708819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328176657</v>
      </c>
      <c r="D43" s="64">
        <f>+D41-D42</f>
        <v>0</v>
      </c>
      <c r="E43" s="65">
        <f t="shared" si="4"/>
        <v>746986892</v>
      </c>
      <c r="F43" s="66">
        <f t="shared" si="4"/>
        <v>561708819</v>
      </c>
      <c r="G43" s="66">
        <f t="shared" si="4"/>
        <v>259522510</v>
      </c>
      <c r="H43" s="66">
        <f t="shared" si="4"/>
        <v>5866467</v>
      </c>
      <c r="I43" s="66">
        <f t="shared" si="4"/>
        <v>-31524331</v>
      </c>
      <c r="J43" s="66">
        <f t="shared" si="4"/>
        <v>233864646</v>
      </c>
      <c r="K43" s="66">
        <f t="shared" si="4"/>
        <v>-60169977</v>
      </c>
      <c r="L43" s="66">
        <f t="shared" si="4"/>
        <v>-130759965</v>
      </c>
      <c r="M43" s="66">
        <f t="shared" si="4"/>
        <v>68820084</v>
      </c>
      <c r="N43" s="66">
        <f t="shared" si="4"/>
        <v>-122109858</v>
      </c>
      <c r="O43" s="66">
        <f t="shared" si="4"/>
        <v>231251953</v>
      </c>
      <c r="P43" s="66">
        <f t="shared" si="4"/>
        <v>-57516528</v>
      </c>
      <c r="Q43" s="66">
        <f t="shared" si="4"/>
        <v>156060883</v>
      </c>
      <c r="R43" s="66">
        <f t="shared" si="4"/>
        <v>329796308</v>
      </c>
      <c r="S43" s="66">
        <f t="shared" si="4"/>
        <v>-38846369</v>
      </c>
      <c r="T43" s="66">
        <f t="shared" si="4"/>
        <v>-33154628</v>
      </c>
      <c r="U43" s="66">
        <f t="shared" si="4"/>
        <v>38490254</v>
      </c>
      <c r="V43" s="66">
        <f t="shared" si="4"/>
        <v>-33510743</v>
      </c>
      <c r="W43" s="66">
        <f t="shared" si="4"/>
        <v>408040353</v>
      </c>
      <c r="X43" s="66">
        <f t="shared" si="4"/>
        <v>561708819</v>
      </c>
      <c r="Y43" s="66">
        <f t="shared" si="4"/>
        <v>-153668466</v>
      </c>
      <c r="Z43" s="67">
        <f>+IF(X43&lt;&gt;0,+(Y43/X43)*100,0)</f>
        <v>-27.357317671026276</v>
      </c>
      <c r="AA43" s="64">
        <f>+AA41-AA42</f>
        <v>561708819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328176657</v>
      </c>
      <c r="D45" s="56">
        <f>SUM(D43:D44)</f>
        <v>0</v>
      </c>
      <c r="E45" s="57">
        <f t="shared" si="5"/>
        <v>746986892</v>
      </c>
      <c r="F45" s="58">
        <f t="shared" si="5"/>
        <v>561708819</v>
      </c>
      <c r="G45" s="58">
        <f t="shared" si="5"/>
        <v>259522510</v>
      </c>
      <c r="H45" s="58">
        <f t="shared" si="5"/>
        <v>5866467</v>
      </c>
      <c r="I45" s="58">
        <f t="shared" si="5"/>
        <v>-31524331</v>
      </c>
      <c r="J45" s="58">
        <f t="shared" si="5"/>
        <v>233864646</v>
      </c>
      <c r="K45" s="58">
        <f t="shared" si="5"/>
        <v>-60169977</v>
      </c>
      <c r="L45" s="58">
        <f t="shared" si="5"/>
        <v>-130759965</v>
      </c>
      <c r="M45" s="58">
        <f t="shared" si="5"/>
        <v>68820084</v>
      </c>
      <c r="N45" s="58">
        <f t="shared" si="5"/>
        <v>-122109858</v>
      </c>
      <c r="O45" s="58">
        <f t="shared" si="5"/>
        <v>231251953</v>
      </c>
      <c r="P45" s="58">
        <f t="shared" si="5"/>
        <v>-57516528</v>
      </c>
      <c r="Q45" s="58">
        <f t="shared" si="5"/>
        <v>156060883</v>
      </c>
      <c r="R45" s="58">
        <f t="shared" si="5"/>
        <v>329796308</v>
      </c>
      <c r="S45" s="58">
        <f t="shared" si="5"/>
        <v>-38846369</v>
      </c>
      <c r="T45" s="58">
        <f t="shared" si="5"/>
        <v>-33154628</v>
      </c>
      <c r="U45" s="58">
        <f t="shared" si="5"/>
        <v>38490254</v>
      </c>
      <c r="V45" s="58">
        <f t="shared" si="5"/>
        <v>-33510743</v>
      </c>
      <c r="W45" s="58">
        <f t="shared" si="5"/>
        <v>408040353</v>
      </c>
      <c r="X45" s="58">
        <f t="shared" si="5"/>
        <v>561708819</v>
      </c>
      <c r="Y45" s="58">
        <f t="shared" si="5"/>
        <v>-153668466</v>
      </c>
      <c r="Z45" s="59">
        <f>+IF(X45&lt;&gt;0,+(Y45/X45)*100,0)</f>
        <v>-27.357317671026276</v>
      </c>
      <c r="AA45" s="56">
        <f>SUM(AA43:AA44)</f>
        <v>561708819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328176657</v>
      </c>
      <c r="D47" s="71">
        <f>SUM(D45:D46)</f>
        <v>0</v>
      </c>
      <c r="E47" s="72">
        <f t="shared" si="6"/>
        <v>746986892</v>
      </c>
      <c r="F47" s="73">
        <f t="shared" si="6"/>
        <v>561708819</v>
      </c>
      <c r="G47" s="73">
        <f t="shared" si="6"/>
        <v>259522510</v>
      </c>
      <c r="H47" s="74">
        <f t="shared" si="6"/>
        <v>5866467</v>
      </c>
      <c r="I47" s="74">
        <f t="shared" si="6"/>
        <v>-31524331</v>
      </c>
      <c r="J47" s="74">
        <f t="shared" si="6"/>
        <v>233864646</v>
      </c>
      <c r="K47" s="74">
        <f t="shared" si="6"/>
        <v>-60169977</v>
      </c>
      <c r="L47" s="74">
        <f t="shared" si="6"/>
        <v>-130759965</v>
      </c>
      <c r="M47" s="73">
        <f t="shared" si="6"/>
        <v>68820084</v>
      </c>
      <c r="N47" s="73">
        <f t="shared" si="6"/>
        <v>-122109858</v>
      </c>
      <c r="O47" s="74">
        <f t="shared" si="6"/>
        <v>231251953</v>
      </c>
      <c r="P47" s="74">
        <f t="shared" si="6"/>
        <v>-57516528</v>
      </c>
      <c r="Q47" s="74">
        <f t="shared" si="6"/>
        <v>156060883</v>
      </c>
      <c r="R47" s="74">
        <f t="shared" si="6"/>
        <v>329796308</v>
      </c>
      <c r="S47" s="74">
        <f t="shared" si="6"/>
        <v>-38846369</v>
      </c>
      <c r="T47" s="73">
        <f t="shared" si="6"/>
        <v>-33154628</v>
      </c>
      <c r="U47" s="73">
        <f t="shared" si="6"/>
        <v>38490254</v>
      </c>
      <c r="V47" s="74">
        <f t="shared" si="6"/>
        <v>-33510743</v>
      </c>
      <c r="W47" s="74">
        <f t="shared" si="6"/>
        <v>408040353</v>
      </c>
      <c r="X47" s="74">
        <f t="shared" si="6"/>
        <v>561708819</v>
      </c>
      <c r="Y47" s="74">
        <f t="shared" si="6"/>
        <v>-153668466</v>
      </c>
      <c r="Z47" s="75">
        <f>+IF(X47&lt;&gt;0,+(Y47/X47)*100,0)</f>
        <v>-27.357317671026276</v>
      </c>
      <c r="AA47" s="76">
        <f>SUM(AA45:AA46)</f>
        <v>561708819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</v>
      </c>
      <c r="D5" s="6"/>
      <c r="E5" s="7">
        <v>17740178</v>
      </c>
      <c r="F5" s="8">
        <v>17740178</v>
      </c>
      <c r="G5" s="8">
        <v>12769251</v>
      </c>
      <c r="H5" s="8"/>
      <c r="I5" s="8"/>
      <c r="J5" s="8">
        <v>12769251</v>
      </c>
      <c r="K5" s="8">
        <v>6043269</v>
      </c>
      <c r="L5" s="8">
        <v>-566</v>
      </c>
      <c r="M5" s="8">
        <v>182</v>
      </c>
      <c r="N5" s="8">
        <v>6042885</v>
      </c>
      <c r="O5" s="8">
        <v>-30996</v>
      </c>
      <c r="P5" s="8">
        <v>-39744</v>
      </c>
      <c r="Q5" s="8"/>
      <c r="R5" s="8">
        <v>-70740</v>
      </c>
      <c r="S5" s="8"/>
      <c r="T5" s="8"/>
      <c r="U5" s="8"/>
      <c r="V5" s="8"/>
      <c r="W5" s="8">
        <v>18741396</v>
      </c>
      <c r="X5" s="8">
        <v>17740178</v>
      </c>
      <c r="Y5" s="8">
        <v>1001218</v>
      </c>
      <c r="Z5" s="2">
        <v>5.64</v>
      </c>
      <c r="AA5" s="6">
        <v>17740178</v>
      </c>
    </row>
    <row r="6" spans="1:27" ht="12.75">
      <c r="A6" s="23" t="s">
        <v>32</v>
      </c>
      <c r="B6" s="24"/>
      <c r="C6" s="6">
        <v>14971</v>
      </c>
      <c r="D6" s="6"/>
      <c r="E6" s="7">
        <v>25738909</v>
      </c>
      <c r="F6" s="8">
        <v>14275525</v>
      </c>
      <c r="G6" s="8">
        <v>835333</v>
      </c>
      <c r="H6" s="8"/>
      <c r="I6" s="8"/>
      <c r="J6" s="8">
        <v>835333</v>
      </c>
      <c r="K6" s="8">
        <v>-3347081</v>
      </c>
      <c r="L6" s="8">
        <v>-120703</v>
      </c>
      <c r="M6" s="8">
        <v>2348746</v>
      </c>
      <c r="N6" s="8">
        <v>-1119038</v>
      </c>
      <c r="O6" s="8">
        <v>853370</v>
      </c>
      <c r="P6" s="8">
        <v>1471959</v>
      </c>
      <c r="Q6" s="8"/>
      <c r="R6" s="8">
        <v>2325329</v>
      </c>
      <c r="S6" s="8">
        <v>3486253</v>
      </c>
      <c r="T6" s="8">
        <v>834480</v>
      </c>
      <c r="U6" s="8"/>
      <c r="V6" s="8">
        <v>4320733</v>
      </c>
      <c r="W6" s="8">
        <v>6362357</v>
      </c>
      <c r="X6" s="8">
        <v>14275525</v>
      </c>
      <c r="Y6" s="8">
        <v>-7913168</v>
      </c>
      <c r="Z6" s="2">
        <v>-55.43</v>
      </c>
      <c r="AA6" s="6">
        <v>14275525</v>
      </c>
    </row>
    <row r="7" spans="1:27" ht="12.75">
      <c r="A7" s="25" t="s">
        <v>33</v>
      </c>
      <c r="B7" s="24"/>
      <c r="C7" s="6"/>
      <c r="D7" s="6"/>
      <c r="E7" s="7"/>
      <c r="F7" s="8"/>
      <c r="G7" s="8">
        <v>266646</v>
      </c>
      <c r="H7" s="8"/>
      <c r="I7" s="8">
        <v>-67561</v>
      </c>
      <c r="J7" s="8">
        <v>199085</v>
      </c>
      <c r="K7" s="8">
        <v>-45208</v>
      </c>
      <c r="L7" s="8">
        <v>231813</v>
      </c>
      <c r="M7" s="8">
        <v>565851</v>
      </c>
      <c r="N7" s="8">
        <v>752456</v>
      </c>
      <c r="O7" s="8">
        <v>839370</v>
      </c>
      <c r="P7" s="8">
        <v>525458</v>
      </c>
      <c r="Q7" s="8"/>
      <c r="R7" s="8">
        <v>1364828</v>
      </c>
      <c r="S7" s="8"/>
      <c r="T7" s="8">
        <v>672859</v>
      </c>
      <c r="U7" s="8"/>
      <c r="V7" s="8">
        <v>672859</v>
      </c>
      <c r="W7" s="8">
        <v>2989228</v>
      </c>
      <c r="X7" s="8"/>
      <c r="Y7" s="8">
        <v>2989228</v>
      </c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>
        <v>163781</v>
      </c>
      <c r="H8" s="8"/>
      <c r="I8" s="8"/>
      <c r="J8" s="8">
        <v>163781</v>
      </c>
      <c r="K8" s="8">
        <v>325840</v>
      </c>
      <c r="L8" s="8">
        <v>162393</v>
      </c>
      <c r="M8" s="8">
        <v>162611</v>
      </c>
      <c r="N8" s="8">
        <v>650844</v>
      </c>
      <c r="O8" s="8">
        <v>162703</v>
      </c>
      <c r="P8" s="8">
        <v>167883</v>
      </c>
      <c r="Q8" s="8"/>
      <c r="R8" s="8">
        <v>330586</v>
      </c>
      <c r="S8" s="8"/>
      <c r="T8" s="8">
        <v>173307</v>
      </c>
      <c r="U8" s="8"/>
      <c r="V8" s="8">
        <v>173307</v>
      </c>
      <c r="W8" s="8">
        <v>1318518</v>
      </c>
      <c r="X8" s="8"/>
      <c r="Y8" s="8">
        <v>1318518</v>
      </c>
      <c r="Z8" s="2"/>
      <c r="AA8" s="6"/>
    </row>
    <row r="9" spans="1:27" ht="12.75">
      <c r="A9" s="25" t="s">
        <v>35</v>
      </c>
      <c r="B9" s="24"/>
      <c r="C9" s="6">
        <v>-1</v>
      </c>
      <c r="D9" s="6"/>
      <c r="E9" s="7">
        <v>8672053</v>
      </c>
      <c r="F9" s="8">
        <v>6672054</v>
      </c>
      <c r="G9" s="8">
        <v>400126</v>
      </c>
      <c r="H9" s="8"/>
      <c r="I9" s="8"/>
      <c r="J9" s="8">
        <v>400126</v>
      </c>
      <c r="K9" s="8">
        <v>809449</v>
      </c>
      <c r="L9" s="8">
        <v>401785</v>
      </c>
      <c r="M9" s="8">
        <v>409472</v>
      </c>
      <c r="N9" s="8">
        <v>1620706</v>
      </c>
      <c r="O9" s="8">
        <v>395419</v>
      </c>
      <c r="P9" s="8">
        <v>417036</v>
      </c>
      <c r="Q9" s="8"/>
      <c r="R9" s="8">
        <v>812455</v>
      </c>
      <c r="S9" s="8">
        <v>807840</v>
      </c>
      <c r="T9" s="8">
        <v>403725</v>
      </c>
      <c r="U9" s="8"/>
      <c r="V9" s="8">
        <v>1211565</v>
      </c>
      <c r="W9" s="8">
        <v>4044852</v>
      </c>
      <c r="X9" s="8">
        <v>6672054</v>
      </c>
      <c r="Y9" s="8">
        <v>-2627202</v>
      </c>
      <c r="Z9" s="2">
        <v>-39.38</v>
      </c>
      <c r="AA9" s="6">
        <v>6672054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-2</v>
      </c>
      <c r="D11" s="6"/>
      <c r="E11" s="7">
        <v>1006551</v>
      </c>
      <c r="F11" s="8">
        <v>150000</v>
      </c>
      <c r="G11" s="8">
        <v>10087</v>
      </c>
      <c r="H11" s="8"/>
      <c r="I11" s="8"/>
      <c r="J11" s="8">
        <v>10087</v>
      </c>
      <c r="K11" s="8">
        <v>6973</v>
      </c>
      <c r="L11" s="8">
        <v>4478</v>
      </c>
      <c r="M11" s="8">
        <v>4309</v>
      </c>
      <c r="N11" s="8">
        <v>15760</v>
      </c>
      <c r="O11" s="8">
        <v>14021</v>
      </c>
      <c r="P11" s="8"/>
      <c r="Q11" s="8"/>
      <c r="R11" s="8">
        <v>14021</v>
      </c>
      <c r="S11" s="8"/>
      <c r="T11" s="8"/>
      <c r="U11" s="8"/>
      <c r="V11" s="8"/>
      <c r="W11" s="8">
        <v>39868</v>
      </c>
      <c r="X11" s="8">
        <v>150000</v>
      </c>
      <c r="Y11" s="8">
        <v>-110132</v>
      </c>
      <c r="Z11" s="2">
        <v>-73.42</v>
      </c>
      <c r="AA11" s="6">
        <v>150000</v>
      </c>
    </row>
    <row r="12" spans="1:27" ht="12.75">
      <c r="A12" s="25" t="s">
        <v>37</v>
      </c>
      <c r="B12" s="29"/>
      <c r="C12" s="6"/>
      <c r="D12" s="6"/>
      <c r="E12" s="7">
        <v>4754530</v>
      </c>
      <c r="F12" s="8">
        <v>80000</v>
      </c>
      <c r="G12" s="8"/>
      <c r="H12" s="8"/>
      <c r="I12" s="8"/>
      <c r="J12" s="8"/>
      <c r="K12" s="8"/>
      <c r="L12" s="8">
        <v>29725</v>
      </c>
      <c r="M12" s="8">
        <v>896</v>
      </c>
      <c r="N12" s="8">
        <v>30621</v>
      </c>
      <c r="O12" s="8">
        <v>1012</v>
      </c>
      <c r="P12" s="8"/>
      <c r="Q12" s="8"/>
      <c r="R12" s="8">
        <v>1012</v>
      </c>
      <c r="S12" s="8"/>
      <c r="T12" s="8"/>
      <c r="U12" s="8"/>
      <c r="V12" s="8"/>
      <c r="W12" s="8">
        <v>31633</v>
      </c>
      <c r="X12" s="8">
        <v>80000</v>
      </c>
      <c r="Y12" s="8">
        <v>-48367</v>
      </c>
      <c r="Z12" s="2">
        <v>-60.46</v>
      </c>
      <c r="AA12" s="6">
        <v>80000</v>
      </c>
    </row>
    <row r="13" spans="1:27" ht="12.75">
      <c r="A13" s="23" t="s">
        <v>38</v>
      </c>
      <c r="B13" s="29"/>
      <c r="C13" s="6">
        <v>-1</v>
      </c>
      <c r="D13" s="6"/>
      <c r="E13" s="7">
        <v>20227491</v>
      </c>
      <c r="F13" s="8">
        <v>10227491</v>
      </c>
      <c r="G13" s="8">
        <v>1873083</v>
      </c>
      <c r="H13" s="8"/>
      <c r="I13" s="8"/>
      <c r="J13" s="8">
        <v>1873083</v>
      </c>
      <c r="K13" s="8">
        <v>3752984</v>
      </c>
      <c r="L13" s="8">
        <v>1839912</v>
      </c>
      <c r="M13" s="8">
        <v>1944703</v>
      </c>
      <c r="N13" s="8">
        <v>7537599</v>
      </c>
      <c r="O13" s="8">
        <v>1919935</v>
      </c>
      <c r="P13" s="8">
        <v>1969641</v>
      </c>
      <c r="Q13" s="8"/>
      <c r="R13" s="8">
        <v>3889576</v>
      </c>
      <c r="S13" s="8"/>
      <c r="T13" s="8">
        <v>87121</v>
      </c>
      <c r="U13" s="8"/>
      <c r="V13" s="8">
        <v>87121</v>
      </c>
      <c r="W13" s="8">
        <v>13387379</v>
      </c>
      <c r="X13" s="8">
        <v>10227491</v>
      </c>
      <c r="Y13" s="8">
        <v>3159888</v>
      </c>
      <c r="Z13" s="2">
        <v>30.9</v>
      </c>
      <c r="AA13" s="6">
        <v>10227491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>
        <v>1262400</v>
      </c>
      <c r="F15" s="8">
        <v>82570</v>
      </c>
      <c r="G15" s="8">
        <v>9028</v>
      </c>
      <c r="H15" s="8"/>
      <c r="I15" s="8"/>
      <c r="J15" s="8">
        <v>9028</v>
      </c>
      <c r="K15" s="8">
        <v>6343</v>
      </c>
      <c r="L15" s="8">
        <v>5670</v>
      </c>
      <c r="M15" s="8">
        <v>4230</v>
      </c>
      <c r="N15" s="8">
        <v>16243</v>
      </c>
      <c r="O15" s="8">
        <v>8675</v>
      </c>
      <c r="P15" s="8">
        <v>5149</v>
      </c>
      <c r="Q15" s="8"/>
      <c r="R15" s="8">
        <v>13824</v>
      </c>
      <c r="S15" s="8"/>
      <c r="T15" s="8"/>
      <c r="U15" s="8"/>
      <c r="V15" s="8"/>
      <c r="W15" s="8">
        <v>39095</v>
      </c>
      <c r="X15" s="8">
        <v>82570</v>
      </c>
      <c r="Y15" s="8">
        <v>-43475</v>
      </c>
      <c r="Z15" s="2">
        <v>-52.65</v>
      </c>
      <c r="AA15" s="6">
        <v>82570</v>
      </c>
    </row>
    <row r="16" spans="1:27" ht="12.75">
      <c r="A16" s="23" t="s">
        <v>41</v>
      </c>
      <c r="B16" s="29"/>
      <c r="C16" s="6">
        <v>1</v>
      </c>
      <c r="D16" s="6"/>
      <c r="E16" s="7">
        <v>23864625</v>
      </c>
      <c r="F16" s="8">
        <v>14924264</v>
      </c>
      <c r="G16" s="8">
        <v>1732779</v>
      </c>
      <c r="H16" s="8"/>
      <c r="I16" s="8"/>
      <c r="J16" s="8">
        <v>1732779</v>
      </c>
      <c r="K16" s="8">
        <v>1037431</v>
      </c>
      <c r="L16" s="8">
        <v>905077</v>
      </c>
      <c r="M16" s="8">
        <v>891102</v>
      </c>
      <c r="N16" s="8">
        <v>2833610</v>
      </c>
      <c r="O16" s="8">
        <v>2435435</v>
      </c>
      <c r="P16" s="8">
        <v>1433239</v>
      </c>
      <c r="Q16" s="8"/>
      <c r="R16" s="8">
        <v>3868674</v>
      </c>
      <c r="S16" s="8"/>
      <c r="T16" s="8"/>
      <c r="U16" s="8"/>
      <c r="V16" s="8"/>
      <c r="W16" s="8">
        <v>8435063</v>
      </c>
      <c r="X16" s="8">
        <v>14924264</v>
      </c>
      <c r="Y16" s="8">
        <v>-6489201</v>
      </c>
      <c r="Z16" s="2">
        <v>-43.48</v>
      </c>
      <c r="AA16" s="6">
        <v>14924264</v>
      </c>
    </row>
    <row r="17" spans="1:27" ht="12.75">
      <c r="A17" s="23" t="s">
        <v>42</v>
      </c>
      <c r="B17" s="29"/>
      <c r="C17" s="6"/>
      <c r="D17" s="6"/>
      <c r="E17" s="7">
        <v>2289167</v>
      </c>
      <c r="F17" s="8">
        <v>2761841</v>
      </c>
      <c r="G17" s="8"/>
      <c r="H17" s="8"/>
      <c r="I17" s="8"/>
      <c r="J17" s="8"/>
      <c r="K17" s="8">
        <v>914731</v>
      </c>
      <c r="L17" s="8"/>
      <c r="M17" s="8">
        <v>216189</v>
      </c>
      <c r="N17" s="8">
        <v>1130920</v>
      </c>
      <c r="O17" s="8"/>
      <c r="P17" s="8"/>
      <c r="Q17" s="8"/>
      <c r="R17" s="8"/>
      <c r="S17" s="8"/>
      <c r="T17" s="8"/>
      <c r="U17" s="8"/>
      <c r="V17" s="8"/>
      <c r="W17" s="8">
        <v>1130920</v>
      </c>
      <c r="X17" s="8">
        <v>2761841</v>
      </c>
      <c r="Y17" s="8">
        <v>-1630921</v>
      </c>
      <c r="Z17" s="2">
        <v>-59.05</v>
      </c>
      <c r="AA17" s="6">
        <v>2761841</v>
      </c>
    </row>
    <row r="18" spans="1:27" ht="12.75">
      <c r="A18" s="23" t="s">
        <v>43</v>
      </c>
      <c r="B18" s="29"/>
      <c r="C18" s="6">
        <v>195372</v>
      </c>
      <c r="D18" s="6"/>
      <c r="E18" s="7">
        <v>286624000</v>
      </c>
      <c r="F18" s="8">
        <v>286922001</v>
      </c>
      <c r="G18" s="8">
        <v>115980667</v>
      </c>
      <c r="H18" s="8"/>
      <c r="I18" s="8"/>
      <c r="J18" s="8">
        <v>115980667</v>
      </c>
      <c r="K18" s="8">
        <v>-3962028</v>
      </c>
      <c r="L18" s="8">
        <v>-59086912</v>
      </c>
      <c r="M18" s="8">
        <v>126545138</v>
      </c>
      <c r="N18" s="8">
        <v>63496198</v>
      </c>
      <c r="O18" s="8">
        <v>816558</v>
      </c>
      <c r="P18" s="8">
        <v>177131</v>
      </c>
      <c r="Q18" s="8"/>
      <c r="R18" s="8">
        <v>993689</v>
      </c>
      <c r="S18" s="8">
        <v>-10418077</v>
      </c>
      <c r="T18" s="8">
        <v>72416</v>
      </c>
      <c r="U18" s="8"/>
      <c r="V18" s="8">
        <v>-10345661</v>
      </c>
      <c r="W18" s="8">
        <v>170124893</v>
      </c>
      <c r="X18" s="8">
        <v>286922001</v>
      </c>
      <c r="Y18" s="8">
        <v>-116797108</v>
      </c>
      <c r="Z18" s="2">
        <v>-40.71</v>
      </c>
      <c r="AA18" s="6">
        <v>286922001</v>
      </c>
    </row>
    <row r="19" spans="1:27" ht="12.75">
      <c r="A19" s="23" t="s">
        <v>44</v>
      </c>
      <c r="B19" s="29"/>
      <c r="C19" s="6">
        <v>87496</v>
      </c>
      <c r="D19" s="6"/>
      <c r="E19" s="7">
        <v>14747535</v>
      </c>
      <c r="F19" s="26">
        <v>9507773</v>
      </c>
      <c r="G19" s="26">
        <v>661661</v>
      </c>
      <c r="H19" s="26"/>
      <c r="I19" s="26"/>
      <c r="J19" s="26">
        <v>661661</v>
      </c>
      <c r="K19" s="26">
        <v>759674</v>
      </c>
      <c r="L19" s="26">
        <v>672610</v>
      </c>
      <c r="M19" s="26">
        <v>967724</v>
      </c>
      <c r="N19" s="26">
        <v>2400008</v>
      </c>
      <c r="O19" s="26">
        <v>7662526</v>
      </c>
      <c r="P19" s="26">
        <v>371551</v>
      </c>
      <c r="Q19" s="26"/>
      <c r="R19" s="26">
        <v>8034077</v>
      </c>
      <c r="S19" s="26">
        <v>1233118</v>
      </c>
      <c r="T19" s="26">
        <v>418630</v>
      </c>
      <c r="U19" s="26"/>
      <c r="V19" s="26">
        <v>1651748</v>
      </c>
      <c r="W19" s="26">
        <v>12747494</v>
      </c>
      <c r="X19" s="26">
        <v>9507773</v>
      </c>
      <c r="Y19" s="26">
        <v>3239721</v>
      </c>
      <c r="Z19" s="27">
        <v>34.07</v>
      </c>
      <c r="AA19" s="28">
        <v>9507773</v>
      </c>
    </row>
    <row r="20" spans="1:27" ht="12.75">
      <c r="A20" s="23" t="s">
        <v>45</v>
      </c>
      <c r="B20" s="29"/>
      <c r="C20" s="6"/>
      <c r="D20" s="6"/>
      <c r="E20" s="7">
        <v>607004</v>
      </c>
      <c r="F20" s="8">
        <v>607004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607004</v>
      </c>
      <c r="Y20" s="8">
        <v>-607004</v>
      </c>
      <c r="Z20" s="2">
        <v>-100</v>
      </c>
      <c r="AA20" s="6">
        <v>607004</v>
      </c>
    </row>
    <row r="21" spans="1:27" ht="24.75" customHeight="1">
      <c r="A21" s="31" t="s">
        <v>46</v>
      </c>
      <c r="B21" s="32"/>
      <c r="C21" s="33">
        <f aca="true" t="shared" si="0" ref="C21:Y21">SUM(C5:C20)</f>
        <v>297837</v>
      </c>
      <c r="D21" s="33">
        <f t="shared" si="0"/>
        <v>0</v>
      </c>
      <c r="E21" s="34">
        <f t="shared" si="0"/>
        <v>407534443</v>
      </c>
      <c r="F21" s="35">
        <f t="shared" si="0"/>
        <v>363950701</v>
      </c>
      <c r="G21" s="35">
        <f t="shared" si="0"/>
        <v>134702442</v>
      </c>
      <c r="H21" s="35">
        <f t="shared" si="0"/>
        <v>0</v>
      </c>
      <c r="I21" s="35">
        <f t="shared" si="0"/>
        <v>-67561</v>
      </c>
      <c r="J21" s="35">
        <f t="shared" si="0"/>
        <v>134634881</v>
      </c>
      <c r="K21" s="35">
        <f t="shared" si="0"/>
        <v>6302377</v>
      </c>
      <c r="L21" s="35">
        <f t="shared" si="0"/>
        <v>-54954718</v>
      </c>
      <c r="M21" s="35">
        <f t="shared" si="0"/>
        <v>134061153</v>
      </c>
      <c r="N21" s="35">
        <f t="shared" si="0"/>
        <v>85408812</v>
      </c>
      <c r="O21" s="35">
        <f t="shared" si="0"/>
        <v>15078028</v>
      </c>
      <c r="P21" s="35">
        <f t="shared" si="0"/>
        <v>6499303</v>
      </c>
      <c r="Q21" s="35">
        <f t="shared" si="0"/>
        <v>0</v>
      </c>
      <c r="R21" s="35">
        <f t="shared" si="0"/>
        <v>21577331</v>
      </c>
      <c r="S21" s="35">
        <f t="shared" si="0"/>
        <v>-4890866</v>
      </c>
      <c r="T21" s="35">
        <f t="shared" si="0"/>
        <v>2662538</v>
      </c>
      <c r="U21" s="35">
        <f t="shared" si="0"/>
        <v>0</v>
      </c>
      <c r="V21" s="35">
        <f t="shared" si="0"/>
        <v>-2228328</v>
      </c>
      <c r="W21" s="35">
        <f t="shared" si="0"/>
        <v>239392696</v>
      </c>
      <c r="X21" s="35">
        <f t="shared" si="0"/>
        <v>363950701</v>
      </c>
      <c r="Y21" s="35">
        <f t="shared" si="0"/>
        <v>-124558005</v>
      </c>
      <c r="Z21" s="36">
        <f>+IF(X21&lt;&gt;0,+(Y21/X21)*100,0)</f>
        <v>-34.22386731438113</v>
      </c>
      <c r="AA21" s="33">
        <f>SUM(AA5:AA20)</f>
        <v>363950701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-14</v>
      </c>
      <c r="D24" s="6"/>
      <c r="E24" s="7">
        <v>107636141</v>
      </c>
      <c r="F24" s="8">
        <v>104720113</v>
      </c>
      <c r="G24" s="8">
        <v>9060726</v>
      </c>
      <c r="H24" s="8">
        <v>9074557</v>
      </c>
      <c r="I24" s="8">
        <v>8917947</v>
      </c>
      <c r="J24" s="8">
        <v>27053230</v>
      </c>
      <c r="K24" s="8">
        <v>8614094</v>
      </c>
      <c r="L24" s="8">
        <v>8845603</v>
      </c>
      <c r="M24" s="8">
        <v>9173571</v>
      </c>
      <c r="N24" s="8">
        <v>26633268</v>
      </c>
      <c r="O24" s="8">
        <v>9065453</v>
      </c>
      <c r="P24" s="8">
        <v>8728674</v>
      </c>
      <c r="Q24" s="8"/>
      <c r="R24" s="8">
        <v>17794127</v>
      </c>
      <c r="S24" s="8">
        <v>16196465</v>
      </c>
      <c r="T24" s="8">
        <v>8735823</v>
      </c>
      <c r="U24" s="8"/>
      <c r="V24" s="8">
        <v>24932288</v>
      </c>
      <c r="W24" s="8">
        <v>96412913</v>
      </c>
      <c r="X24" s="8">
        <v>104720113</v>
      </c>
      <c r="Y24" s="8">
        <v>-8307200</v>
      </c>
      <c r="Z24" s="2">
        <v>-7.93</v>
      </c>
      <c r="AA24" s="6">
        <v>104720113</v>
      </c>
    </row>
    <row r="25" spans="1:27" ht="12.75">
      <c r="A25" s="25" t="s">
        <v>49</v>
      </c>
      <c r="B25" s="24"/>
      <c r="C25" s="6">
        <v>-2</v>
      </c>
      <c r="D25" s="6"/>
      <c r="E25" s="7">
        <v>24071900</v>
      </c>
      <c r="F25" s="8">
        <v>24071906</v>
      </c>
      <c r="G25" s="8">
        <v>1796334</v>
      </c>
      <c r="H25" s="8">
        <v>1821564</v>
      </c>
      <c r="I25" s="8">
        <v>1821564</v>
      </c>
      <c r="J25" s="8">
        <v>5439462</v>
      </c>
      <c r="K25" s="8">
        <v>1821564</v>
      </c>
      <c r="L25" s="8">
        <v>1846793</v>
      </c>
      <c r="M25" s="8">
        <v>1846793</v>
      </c>
      <c r="N25" s="8">
        <v>5515150</v>
      </c>
      <c r="O25" s="8">
        <v>1846793</v>
      </c>
      <c r="P25" s="8">
        <v>1846793</v>
      </c>
      <c r="Q25" s="8"/>
      <c r="R25" s="8">
        <v>3693586</v>
      </c>
      <c r="S25" s="8">
        <v>3693585</v>
      </c>
      <c r="T25" s="8">
        <v>2530136</v>
      </c>
      <c r="U25" s="8"/>
      <c r="V25" s="8">
        <v>6223721</v>
      </c>
      <c r="W25" s="8">
        <v>20871919</v>
      </c>
      <c r="X25" s="8">
        <v>24071906</v>
      </c>
      <c r="Y25" s="8">
        <v>-3199987</v>
      </c>
      <c r="Z25" s="2">
        <v>-13.29</v>
      </c>
      <c r="AA25" s="6">
        <v>24071906</v>
      </c>
    </row>
    <row r="26" spans="1:27" ht="12.75">
      <c r="A26" s="25" t="s">
        <v>50</v>
      </c>
      <c r="B26" s="24"/>
      <c r="C26" s="6">
        <v>-76316534</v>
      </c>
      <c r="D26" s="6"/>
      <c r="E26" s="7">
        <v>2058364</v>
      </c>
      <c r="F26" s="8">
        <v>2058366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2058366</v>
      </c>
      <c r="Y26" s="8">
        <v>-2058366</v>
      </c>
      <c r="Z26" s="2">
        <v>-100</v>
      </c>
      <c r="AA26" s="6">
        <v>2058366</v>
      </c>
    </row>
    <row r="27" spans="1:27" ht="12.75">
      <c r="A27" s="25" t="s">
        <v>51</v>
      </c>
      <c r="B27" s="24"/>
      <c r="C27" s="6">
        <v>11600853</v>
      </c>
      <c r="D27" s="6"/>
      <c r="E27" s="7">
        <v>6251167</v>
      </c>
      <c r="F27" s="8">
        <v>1967103</v>
      </c>
      <c r="G27" s="8"/>
      <c r="H27" s="8"/>
      <c r="I27" s="8"/>
      <c r="J27" s="8"/>
      <c r="K27" s="8"/>
      <c r="L27" s="8"/>
      <c r="M27" s="8">
        <v>16736484</v>
      </c>
      <c r="N27" s="8">
        <v>16736484</v>
      </c>
      <c r="O27" s="8">
        <v>2379066</v>
      </c>
      <c r="P27" s="8">
        <v>2530815</v>
      </c>
      <c r="Q27" s="8">
        <v>6134553</v>
      </c>
      <c r="R27" s="8">
        <v>11044434</v>
      </c>
      <c r="S27" s="8">
        <v>4686362</v>
      </c>
      <c r="T27" s="8">
        <v>2633400</v>
      </c>
      <c r="U27" s="8"/>
      <c r="V27" s="8">
        <v>7319762</v>
      </c>
      <c r="W27" s="8">
        <v>35100680</v>
      </c>
      <c r="X27" s="8">
        <v>1967103</v>
      </c>
      <c r="Y27" s="8">
        <v>33133577</v>
      </c>
      <c r="Z27" s="2">
        <v>1684.38</v>
      </c>
      <c r="AA27" s="6">
        <v>1967103</v>
      </c>
    </row>
    <row r="28" spans="1:27" ht="12.7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>
        <v>-2967127</v>
      </c>
      <c r="D29" s="6"/>
      <c r="E29" s="7">
        <v>17985580</v>
      </c>
      <c r="F29" s="8">
        <v>33979854</v>
      </c>
      <c r="G29" s="8">
        <v>3215728</v>
      </c>
      <c r="H29" s="8">
        <v>3340246</v>
      </c>
      <c r="I29" s="8">
        <v>2943058</v>
      </c>
      <c r="J29" s="8">
        <v>9499032</v>
      </c>
      <c r="K29" s="8">
        <v>2355484</v>
      </c>
      <c r="L29" s="8"/>
      <c r="M29" s="8">
        <v>3788881</v>
      </c>
      <c r="N29" s="8">
        <v>6144365</v>
      </c>
      <c r="O29" s="8">
        <v>2382201</v>
      </c>
      <c r="P29" s="8">
        <v>1011610</v>
      </c>
      <c r="Q29" s="8">
        <v>-302961</v>
      </c>
      <c r="R29" s="8">
        <v>3090850</v>
      </c>
      <c r="S29" s="8">
        <v>1937620</v>
      </c>
      <c r="T29" s="8">
        <v>880294</v>
      </c>
      <c r="U29" s="8"/>
      <c r="V29" s="8">
        <v>2817914</v>
      </c>
      <c r="W29" s="8">
        <v>21552161</v>
      </c>
      <c r="X29" s="8">
        <v>33979854</v>
      </c>
      <c r="Y29" s="8">
        <v>-12427693</v>
      </c>
      <c r="Z29" s="2">
        <v>-36.57</v>
      </c>
      <c r="AA29" s="6">
        <v>33979854</v>
      </c>
    </row>
    <row r="30" spans="1:27" ht="12.75">
      <c r="A30" s="25" t="s">
        <v>54</v>
      </c>
      <c r="B30" s="24"/>
      <c r="C30" s="6">
        <v>405953</v>
      </c>
      <c r="D30" s="6"/>
      <c r="E30" s="7">
        <v>14339850</v>
      </c>
      <c r="F30" s="8">
        <v>10478130</v>
      </c>
      <c r="G30" s="8">
        <v>25269</v>
      </c>
      <c r="H30" s="8">
        <v>9211</v>
      </c>
      <c r="I30" s="8">
        <v>1672952</v>
      </c>
      <c r="J30" s="8">
        <v>1707432</v>
      </c>
      <c r="K30" s="8">
        <v>1893162</v>
      </c>
      <c r="L30" s="8">
        <v>1039142</v>
      </c>
      <c r="M30" s="8">
        <v>524223</v>
      </c>
      <c r="N30" s="8">
        <v>3456527</v>
      </c>
      <c r="O30" s="8">
        <v>1592733</v>
      </c>
      <c r="P30" s="8">
        <v>1202010</v>
      </c>
      <c r="Q30" s="8">
        <v>720376</v>
      </c>
      <c r="R30" s="8">
        <v>3515119</v>
      </c>
      <c r="S30" s="8">
        <v>530431</v>
      </c>
      <c r="T30" s="8">
        <v>647627</v>
      </c>
      <c r="U30" s="8"/>
      <c r="V30" s="8">
        <v>1178058</v>
      </c>
      <c r="W30" s="8">
        <v>9857136</v>
      </c>
      <c r="X30" s="8">
        <v>10478130</v>
      </c>
      <c r="Y30" s="8">
        <v>-620994</v>
      </c>
      <c r="Z30" s="2">
        <v>-5.93</v>
      </c>
      <c r="AA30" s="6">
        <v>10478130</v>
      </c>
    </row>
    <row r="31" spans="1:27" ht="12.75">
      <c r="A31" s="25" t="s">
        <v>55</v>
      </c>
      <c r="B31" s="24"/>
      <c r="C31" s="6">
        <v>-579339</v>
      </c>
      <c r="D31" s="6"/>
      <c r="E31" s="7">
        <v>19459626</v>
      </c>
      <c r="F31" s="8">
        <v>31309265</v>
      </c>
      <c r="G31" s="8">
        <v>1474659</v>
      </c>
      <c r="H31" s="8">
        <v>3384852</v>
      </c>
      <c r="I31" s="8">
        <v>4587259</v>
      </c>
      <c r="J31" s="8">
        <v>9446770</v>
      </c>
      <c r="K31" s="8">
        <v>1309376</v>
      </c>
      <c r="L31" s="8">
        <v>1917255</v>
      </c>
      <c r="M31" s="8">
        <v>2120069</v>
      </c>
      <c r="N31" s="8">
        <v>5346700</v>
      </c>
      <c r="O31" s="8">
        <v>1936185</v>
      </c>
      <c r="P31" s="8">
        <v>2305246</v>
      </c>
      <c r="Q31" s="8">
        <v>-967556</v>
      </c>
      <c r="R31" s="8">
        <v>3273875</v>
      </c>
      <c r="S31" s="8">
        <v>2627777</v>
      </c>
      <c r="T31" s="8">
        <v>1217910</v>
      </c>
      <c r="U31" s="8"/>
      <c r="V31" s="8">
        <v>3845687</v>
      </c>
      <c r="W31" s="8">
        <v>21913032</v>
      </c>
      <c r="X31" s="8">
        <v>31309265</v>
      </c>
      <c r="Y31" s="8">
        <v>-9396233</v>
      </c>
      <c r="Z31" s="2">
        <v>-30.01</v>
      </c>
      <c r="AA31" s="6">
        <v>31309265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-985292</v>
      </c>
      <c r="D33" s="6"/>
      <c r="E33" s="7">
        <v>121985565</v>
      </c>
      <c r="F33" s="8">
        <v>116551405</v>
      </c>
      <c r="G33" s="8">
        <v>10251798</v>
      </c>
      <c r="H33" s="8">
        <v>11202935</v>
      </c>
      <c r="I33" s="8">
        <v>5550663</v>
      </c>
      <c r="J33" s="8">
        <v>27005396</v>
      </c>
      <c r="K33" s="8">
        <v>5584174</v>
      </c>
      <c r="L33" s="8">
        <v>5344738</v>
      </c>
      <c r="M33" s="8">
        <v>9670917</v>
      </c>
      <c r="N33" s="8">
        <v>20599829</v>
      </c>
      <c r="O33" s="8">
        <v>6533780</v>
      </c>
      <c r="P33" s="8">
        <v>7358228</v>
      </c>
      <c r="Q33" s="8">
        <v>330089</v>
      </c>
      <c r="R33" s="8">
        <v>14222097</v>
      </c>
      <c r="S33" s="8">
        <v>19256866</v>
      </c>
      <c r="T33" s="8">
        <v>3167213</v>
      </c>
      <c r="U33" s="8"/>
      <c r="V33" s="8">
        <v>22424079</v>
      </c>
      <c r="W33" s="8">
        <v>84251401</v>
      </c>
      <c r="X33" s="8">
        <v>116551405</v>
      </c>
      <c r="Y33" s="8">
        <v>-32300004</v>
      </c>
      <c r="Z33" s="2">
        <v>-27.71</v>
      </c>
      <c r="AA33" s="6">
        <v>116551405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-68841502</v>
      </c>
      <c r="D35" s="33">
        <f>SUM(D24:D34)</f>
        <v>0</v>
      </c>
      <c r="E35" s="34">
        <f t="shared" si="1"/>
        <v>313788193</v>
      </c>
      <c r="F35" s="35">
        <f t="shared" si="1"/>
        <v>325136142</v>
      </c>
      <c r="G35" s="35">
        <f t="shared" si="1"/>
        <v>25824514</v>
      </c>
      <c r="H35" s="35">
        <f t="shared" si="1"/>
        <v>28833365</v>
      </c>
      <c r="I35" s="35">
        <f t="shared" si="1"/>
        <v>25493443</v>
      </c>
      <c r="J35" s="35">
        <f t="shared" si="1"/>
        <v>80151322</v>
      </c>
      <c r="K35" s="35">
        <f t="shared" si="1"/>
        <v>21577854</v>
      </c>
      <c r="L35" s="35">
        <f t="shared" si="1"/>
        <v>18993531</v>
      </c>
      <c r="M35" s="35">
        <f t="shared" si="1"/>
        <v>43860938</v>
      </c>
      <c r="N35" s="35">
        <f t="shared" si="1"/>
        <v>84432323</v>
      </c>
      <c r="O35" s="35">
        <f t="shared" si="1"/>
        <v>25736211</v>
      </c>
      <c r="P35" s="35">
        <f t="shared" si="1"/>
        <v>24983376</v>
      </c>
      <c r="Q35" s="35">
        <f t="shared" si="1"/>
        <v>5914501</v>
      </c>
      <c r="R35" s="35">
        <f t="shared" si="1"/>
        <v>56634088</v>
      </c>
      <c r="S35" s="35">
        <f t="shared" si="1"/>
        <v>48929106</v>
      </c>
      <c r="T35" s="35">
        <f t="shared" si="1"/>
        <v>19812403</v>
      </c>
      <c r="U35" s="35">
        <f t="shared" si="1"/>
        <v>0</v>
      </c>
      <c r="V35" s="35">
        <f t="shared" si="1"/>
        <v>68741509</v>
      </c>
      <c r="W35" s="35">
        <f t="shared" si="1"/>
        <v>289959242</v>
      </c>
      <c r="X35" s="35">
        <f t="shared" si="1"/>
        <v>325136142</v>
      </c>
      <c r="Y35" s="35">
        <f t="shared" si="1"/>
        <v>-35176900</v>
      </c>
      <c r="Z35" s="36">
        <f>+IF(X35&lt;&gt;0,+(Y35/X35)*100,0)</f>
        <v>-10.819129421791565</v>
      </c>
      <c r="AA35" s="33">
        <f>SUM(AA24:AA34)</f>
        <v>325136142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69139339</v>
      </c>
      <c r="D37" s="46">
        <f>+D21-D35</f>
        <v>0</v>
      </c>
      <c r="E37" s="47">
        <f t="shared" si="2"/>
        <v>93746250</v>
      </c>
      <c r="F37" s="48">
        <f t="shared" si="2"/>
        <v>38814559</v>
      </c>
      <c r="G37" s="48">
        <f t="shared" si="2"/>
        <v>108877928</v>
      </c>
      <c r="H37" s="48">
        <f t="shared" si="2"/>
        <v>-28833365</v>
      </c>
      <c r="I37" s="48">
        <f t="shared" si="2"/>
        <v>-25561004</v>
      </c>
      <c r="J37" s="48">
        <f t="shared" si="2"/>
        <v>54483559</v>
      </c>
      <c r="K37" s="48">
        <f t="shared" si="2"/>
        <v>-15275477</v>
      </c>
      <c r="L37" s="48">
        <f t="shared" si="2"/>
        <v>-73948249</v>
      </c>
      <c r="M37" s="48">
        <f t="shared" si="2"/>
        <v>90200215</v>
      </c>
      <c r="N37" s="48">
        <f t="shared" si="2"/>
        <v>976489</v>
      </c>
      <c r="O37" s="48">
        <f t="shared" si="2"/>
        <v>-10658183</v>
      </c>
      <c r="P37" s="48">
        <f t="shared" si="2"/>
        <v>-18484073</v>
      </c>
      <c r="Q37" s="48">
        <f t="shared" si="2"/>
        <v>-5914501</v>
      </c>
      <c r="R37" s="48">
        <f t="shared" si="2"/>
        <v>-35056757</v>
      </c>
      <c r="S37" s="48">
        <f t="shared" si="2"/>
        <v>-53819972</v>
      </c>
      <c r="T37" s="48">
        <f t="shared" si="2"/>
        <v>-17149865</v>
      </c>
      <c r="U37" s="48">
        <f t="shared" si="2"/>
        <v>0</v>
      </c>
      <c r="V37" s="48">
        <f t="shared" si="2"/>
        <v>-70969837</v>
      </c>
      <c r="W37" s="48">
        <f t="shared" si="2"/>
        <v>-50566546</v>
      </c>
      <c r="X37" s="48">
        <f>IF(F21=F35,0,X21-X35)</f>
        <v>38814559</v>
      </c>
      <c r="Y37" s="48">
        <f t="shared" si="2"/>
        <v>-89381105</v>
      </c>
      <c r="Z37" s="49">
        <f>+IF(X37&lt;&gt;0,+(Y37/X37)*100,0)</f>
        <v>-230.27726529109862</v>
      </c>
      <c r="AA37" s="46">
        <f>+AA21-AA35</f>
        <v>38814559</v>
      </c>
    </row>
    <row r="38" spans="1:27" ht="22.5" customHeight="1">
      <c r="A38" s="50" t="s">
        <v>60</v>
      </c>
      <c r="B38" s="29"/>
      <c r="C38" s="6">
        <v>1</v>
      </c>
      <c r="D38" s="6"/>
      <c r="E38" s="7">
        <v>57608000</v>
      </c>
      <c r="F38" s="8">
        <v>61893000</v>
      </c>
      <c r="G38" s="8">
        <v>5522036</v>
      </c>
      <c r="H38" s="8"/>
      <c r="I38" s="8"/>
      <c r="J38" s="8">
        <v>5522036</v>
      </c>
      <c r="K38" s="8">
        <v>2682427</v>
      </c>
      <c r="L38" s="8">
        <v>2557850</v>
      </c>
      <c r="M38" s="8">
        <v>19837966</v>
      </c>
      <c r="N38" s="8">
        <v>25078243</v>
      </c>
      <c r="O38" s="8">
        <v>198317</v>
      </c>
      <c r="P38" s="8">
        <v>1624362</v>
      </c>
      <c r="Q38" s="8"/>
      <c r="R38" s="8">
        <v>1822679</v>
      </c>
      <c r="S38" s="8">
        <v>461906</v>
      </c>
      <c r="T38" s="8">
        <v>3449352</v>
      </c>
      <c r="U38" s="8"/>
      <c r="V38" s="8">
        <v>3911258</v>
      </c>
      <c r="W38" s="8">
        <v>36334216</v>
      </c>
      <c r="X38" s="8">
        <v>61893000</v>
      </c>
      <c r="Y38" s="8">
        <v>-25558784</v>
      </c>
      <c r="Z38" s="2">
        <v>-41.3</v>
      </c>
      <c r="AA38" s="6">
        <v>61893000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69139340</v>
      </c>
      <c r="D41" s="56">
        <f>SUM(D37:D40)</f>
        <v>0</v>
      </c>
      <c r="E41" s="57">
        <f t="shared" si="3"/>
        <v>151354250</v>
      </c>
      <c r="F41" s="58">
        <f t="shared" si="3"/>
        <v>100707559</v>
      </c>
      <c r="G41" s="58">
        <f t="shared" si="3"/>
        <v>114399964</v>
      </c>
      <c r="H41" s="58">
        <f t="shared" si="3"/>
        <v>-28833365</v>
      </c>
      <c r="I41" s="58">
        <f t="shared" si="3"/>
        <v>-25561004</v>
      </c>
      <c r="J41" s="58">
        <f t="shared" si="3"/>
        <v>60005595</v>
      </c>
      <c r="K41" s="58">
        <f t="shared" si="3"/>
        <v>-12593050</v>
      </c>
      <c r="L41" s="58">
        <f t="shared" si="3"/>
        <v>-71390399</v>
      </c>
      <c r="M41" s="58">
        <f t="shared" si="3"/>
        <v>110038181</v>
      </c>
      <c r="N41" s="58">
        <f t="shared" si="3"/>
        <v>26054732</v>
      </c>
      <c r="O41" s="58">
        <f t="shared" si="3"/>
        <v>-10459866</v>
      </c>
      <c r="P41" s="58">
        <f t="shared" si="3"/>
        <v>-16859711</v>
      </c>
      <c r="Q41" s="58">
        <f t="shared" si="3"/>
        <v>-5914501</v>
      </c>
      <c r="R41" s="58">
        <f t="shared" si="3"/>
        <v>-33234078</v>
      </c>
      <c r="S41" s="58">
        <f t="shared" si="3"/>
        <v>-53358066</v>
      </c>
      <c r="T41" s="58">
        <f t="shared" si="3"/>
        <v>-13700513</v>
      </c>
      <c r="U41" s="58">
        <f t="shared" si="3"/>
        <v>0</v>
      </c>
      <c r="V41" s="58">
        <f t="shared" si="3"/>
        <v>-67058579</v>
      </c>
      <c r="W41" s="58">
        <f t="shared" si="3"/>
        <v>-14232330</v>
      </c>
      <c r="X41" s="58">
        <f t="shared" si="3"/>
        <v>100707559</v>
      </c>
      <c r="Y41" s="58">
        <f t="shared" si="3"/>
        <v>-114939889</v>
      </c>
      <c r="Z41" s="59">
        <f>+IF(X41&lt;&gt;0,+(Y41/X41)*100,0)</f>
        <v>-114.13233538904464</v>
      </c>
      <c r="AA41" s="56">
        <f>SUM(AA37:AA40)</f>
        <v>100707559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69139340</v>
      </c>
      <c r="D43" s="64">
        <f>+D41-D42</f>
        <v>0</v>
      </c>
      <c r="E43" s="65">
        <f t="shared" si="4"/>
        <v>151354250</v>
      </c>
      <c r="F43" s="66">
        <f t="shared" si="4"/>
        <v>100707559</v>
      </c>
      <c r="G43" s="66">
        <f t="shared" si="4"/>
        <v>114399964</v>
      </c>
      <c r="H43" s="66">
        <f t="shared" si="4"/>
        <v>-28833365</v>
      </c>
      <c r="I43" s="66">
        <f t="shared" si="4"/>
        <v>-25561004</v>
      </c>
      <c r="J43" s="66">
        <f t="shared" si="4"/>
        <v>60005595</v>
      </c>
      <c r="K43" s="66">
        <f t="shared" si="4"/>
        <v>-12593050</v>
      </c>
      <c r="L43" s="66">
        <f t="shared" si="4"/>
        <v>-71390399</v>
      </c>
      <c r="M43" s="66">
        <f t="shared" si="4"/>
        <v>110038181</v>
      </c>
      <c r="N43" s="66">
        <f t="shared" si="4"/>
        <v>26054732</v>
      </c>
      <c r="O43" s="66">
        <f t="shared" si="4"/>
        <v>-10459866</v>
      </c>
      <c r="P43" s="66">
        <f t="shared" si="4"/>
        <v>-16859711</v>
      </c>
      <c r="Q43" s="66">
        <f t="shared" si="4"/>
        <v>-5914501</v>
      </c>
      <c r="R43" s="66">
        <f t="shared" si="4"/>
        <v>-33234078</v>
      </c>
      <c r="S43" s="66">
        <f t="shared" si="4"/>
        <v>-53358066</v>
      </c>
      <c r="T43" s="66">
        <f t="shared" si="4"/>
        <v>-13700513</v>
      </c>
      <c r="U43" s="66">
        <f t="shared" si="4"/>
        <v>0</v>
      </c>
      <c r="V43" s="66">
        <f t="shared" si="4"/>
        <v>-67058579</v>
      </c>
      <c r="W43" s="66">
        <f t="shared" si="4"/>
        <v>-14232330</v>
      </c>
      <c r="X43" s="66">
        <f t="shared" si="4"/>
        <v>100707559</v>
      </c>
      <c r="Y43" s="66">
        <f t="shared" si="4"/>
        <v>-114939889</v>
      </c>
      <c r="Z43" s="67">
        <f>+IF(X43&lt;&gt;0,+(Y43/X43)*100,0)</f>
        <v>-114.13233538904464</v>
      </c>
      <c r="AA43" s="64">
        <f>+AA41-AA42</f>
        <v>100707559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69139340</v>
      </c>
      <c r="D45" s="56">
        <f>SUM(D43:D44)</f>
        <v>0</v>
      </c>
      <c r="E45" s="57">
        <f t="shared" si="5"/>
        <v>151354250</v>
      </c>
      <c r="F45" s="58">
        <f t="shared" si="5"/>
        <v>100707559</v>
      </c>
      <c r="G45" s="58">
        <f t="shared" si="5"/>
        <v>114399964</v>
      </c>
      <c r="H45" s="58">
        <f t="shared" si="5"/>
        <v>-28833365</v>
      </c>
      <c r="I45" s="58">
        <f t="shared" si="5"/>
        <v>-25561004</v>
      </c>
      <c r="J45" s="58">
        <f t="shared" si="5"/>
        <v>60005595</v>
      </c>
      <c r="K45" s="58">
        <f t="shared" si="5"/>
        <v>-12593050</v>
      </c>
      <c r="L45" s="58">
        <f t="shared" si="5"/>
        <v>-71390399</v>
      </c>
      <c r="M45" s="58">
        <f t="shared" si="5"/>
        <v>110038181</v>
      </c>
      <c r="N45" s="58">
        <f t="shared" si="5"/>
        <v>26054732</v>
      </c>
      <c r="O45" s="58">
        <f t="shared" si="5"/>
        <v>-10459866</v>
      </c>
      <c r="P45" s="58">
        <f t="shared" si="5"/>
        <v>-16859711</v>
      </c>
      <c r="Q45" s="58">
        <f t="shared" si="5"/>
        <v>-5914501</v>
      </c>
      <c r="R45" s="58">
        <f t="shared" si="5"/>
        <v>-33234078</v>
      </c>
      <c r="S45" s="58">
        <f t="shared" si="5"/>
        <v>-53358066</v>
      </c>
      <c r="T45" s="58">
        <f t="shared" si="5"/>
        <v>-13700513</v>
      </c>
      <c r="U45" s="58">
        <f t="shared" si="5"/>
        <v>0</v>
      </c>
      <c r="V45" s="58">
        <f t="shared" si="5"/>
        <v>-67058579</v>
      </c>
      <c r="W45" s="58">
        <f t="shared" si="5"/>
        <v>-14232330</v>
      </c>
      <c r="X45" s="58">
        <f t="shared" si="5"/>
        <v>100707559</v>
      </c>
      <c r="Y45" s="58">
        <f t="shared" si="5"/>
        <v>-114939889</v>
      </c>
      <c r="Z45" s="59">
        <f>+IF(X45&lt;&gt;0,+(Y45/X45)*100,0)</f>
        <v>-114.13233538904464</v>
      </c>
      <c r="AA45" s="56">
        <f>SUM(AA43:AA44)</f>
        <v>100707559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69139340</v>
      </c>
      <c r="D47" s="71">
        <f>SUM(D45:D46)</f>
        <v>0</v>
      </c>
      <c r="E47" s="72">
        <f t="shared" si="6"/>
        <v>151354250</v>
      </c>
      <c r="F47" s="73">
        <f t="shared" si="6"/>
        <v>100707559</v>
      </c>
      <c r="G47" s="73">
        <f t="shared" si="6"/>
        <v>114399964</v>
      </c>
      <c r="H47" s="74">
        <f t="shared" si="6"/>
        <v>-28833365</v>
      </c>
      <c r="I47" s="74">
        <f t="shared" si="6"/>
        <v>-25561004</v>
      </c>
      <c r="J47" s="74">
        <f t="shared" si="6"/>
        <v>60005595</v>
      </c>
      <c r="K47" s="74">
        <f t="shared" si="6"/>
        <v>-12593050</v>
      </c>
      <c r="L47" s="74">
        <f t="shared" si="6"/>
        <v>-71390399</v>
      </c>
      <c r="M47" s="73">
        <f t="shared" si="6"/>
        <v>110038181</v>
      </c>
      <c r="N47" s="73">
        <f t="shared" si="6"/>
        <v>26054732</v>
      </c>
      <c r="O47" s="74">
        <f t="shared" si="6"/>
        <v>-10459866</v>
      </c>
      <c r="P47" s="74">
        <f t="shared" si="6"/>
        <v>-16859711</v>
      </c>
      <c r="Q47" s="74">
        <f t="shared" si="6"/>
        <v>-5914501</v>
      </c>
      <c r="R47" s="74">
        <f t="shared" si="6"/>
        <v>-33234078</v>
      </c>
      <c r="S47" s="74">
        <f t="shared" si="6"/>
        <v>-53358066</v>
      </c>
      <c r="T47" s="73">
        <f t="shared" si="6"/>
        <v>-13700513</v>
      </c>
      <c r="U47" s="73">
        <f t="shared" si="6"/>
        <v>0</v>
      </c>
      <c r="V47" s="74">
        <f t="shared" si="6"/>
        <v>-67058579</v>
      </c>
      <c r="W47" s="74">
        <f t="shared" si="6"/>
        <v>-14232330</v>
      </c>
      <c r="X47" s="74">
        <f t="shared" si="6"/>
        <v>100707559</v>
      </c>
      <c r="Y47" s="74">
        <f t="shared" si="6"/>
        <v>-114939889</v>
      </c>
      <c r="Z47" s="75">
        <f>+IF(X47&lt;&gt;0,+(Y47/X47)*100,0)</f>
        <v>-114.13233538904464</v>
      </c>
      <c r="AA47" s="76">
        <f>SUM(AA45:AA46)</f>
        <v>100707559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119183221</v>
      </c>
      <c r="D5" s="6"/>
      <c r="E5" s="7">
        <v>112400000</v>
      </c>
      <c r="F5" s="8">
        <v>112400000</v>
      </c>
      <c r="G5" s="8">
        <v>12339645</v>
      </c>
      <c r="H5" s="8">
        <v>9438848</v>
      </c>
      <c r="I5" s="8">
        <v>9587368</v>
      </c>
      <c r="J5" s="8">
        <v>31365861</v>
      </c>
      <c r="K5" s="8">
        <v>9603377</v>
      </c>
      <c r="L5" s="8">
        <v>9567863</v>
      </c>
      <c r="M5" s="8">
        <v>9499932</v>
      </c>
      <c r="N5" s="8">
        <v>28671172</v>
      </c>
      <c r="O5" s="8">
        <v>10681904</v>
      </c>
      <c r="P5" s="8">
        <v>10025793</v>
      </c>
      <c r="Q5" s="8">
        <v>9530269</v>
      </c>
      <c r="R5" s="8">
        <v>30237966</v>
      </c>
      <c r="S5" s="8">
        <v>9531542</v>
      </c>
      <c r="T5" s="8">
        <v>9792214</v>
      </c>
      <c r="U5" s="8">
        <v>10488815</v>
      </c>
      <c r="V5" s="8">
        <v>29812571</v>
      </c>
      <c r="W5" s="8">
        <v>120087570</v>
      </c>
      <c r="X5" s="8">
        <v>112400000</v>
      </c>
      <c r="Y5" s="8">
        <v>7687570</v>
      </c>
      <c r="Z5" s="2">
        <v>6.84</v>
      </c>
      <c r="AA5" s="6">
        <v>112400000</v>
      </c>
    </row>
    <row r="6" spans="1:27" ht="12.75">
      <c r="A6" s="23" t="s">
        <v>32</v>
      </c>
      <c r="B6" s="24"/>
      <c r="C6" s="6">
        <v>453094205</v>
      </c>
      <c r="D6" s="6"/>
      <c r="E6" s="7">
        <v>577331001</v>
      </c>
      <c r="F6" s="8">
        <v>570330999</v>
      </c>
      <c r="G6" s="8">
        <v>136645559</v>
      </c>
      <c r="H6" s="8">
        <v>-36119563</v>
      </c>
      <c r="I6" s="8">
        <v>57511671</v>
      </c>
      <c r="J6" s="8">
        <v>158037667</v>
      </c>
      <c r="K6" s="8">
        <v>52019361</v>
      </c>
      <c r="L6" s="8">
        <v>40287845</v>
      </c>
      <c r="M6" s="8">
        <v>37511115</v>
      </c>
      <c r="N6" s="8">
        <v>129818321</v>
      </c>
      <c r="O6" s="8">
        <v>36327623</v>
      </c>
      <c r="P6" s="8">
        <v>37458212</v>
      </c>
      <c r="Q6" s="8">
        <v>34709150</v>
      </c>
      <c r="R6" s="8">
        <v>108494985</v>
      </c>
      <c r="S6" s="8">
        <v>52866859</v>
      </c>
      <c r="T6" s="8">
        <v>38772658</v>
      </c>
      <c r="U6" s="8">
        <v>30481021</v>
      </c>
      <c r="V6" s="8">
        <v>122120538</v>
      </c>
      <c r="W6" s="8">
        <v>518471511</v>
      </c>
      <c r="X6" s="8">
        <v>570330999</v>
      </c>
      <c r="Y6" s="8">
        <v>-51859488</v>
      </c>
      <c r="Z6" s="2">
        <v>-9.09</v>
      </c>
      <c r="AA6" s="6">
        <v>570330999</v>
      </c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>
        <v>1319244</v>
      </c>
      <c r="L7" s="8"/>
      <c r="M7" s="8"/>
      <c r="N7" s="8">
        <v>1319244</v>
      </c>
      <c r="O7" s="8">
        <v>-92695</v>
      </c>
      <c r="P7" s="8">
        <v>-66640</v>
      </c>
      <c r="Q7" s="8"/>
      <c r="R7" s="8">
        <v>-159335</v>
      </c>
      <c r="S7" s="8"/>
      <c r="T7" s="8"/>
      <c r="U7" s="8"/>
      <c r="V7" s="8"/>
      <c r="W7" s="8">
        <v>1159909</v>
      </c>
      <c r="X7" s="8"/>
      <c r="Y7" s="8">
        <v>1159909</v>
      </c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>
        <v>556236</v>
      </c>
      <c r="L8" s="8"/>
      <c r="M8" s="8"/>
      <c r="N8" s="8">
        <v>556236</v>
      </c>
      <c r="O8" s="8"/>
      <c r="P8" s="8"/>
      <c r="Q8" s="8"/>
      <c r="R8" s="8"/>
      <c r="S8" s="8"/>
      <c r="T8" s="8"/>
      <c r="U8" s="8"/>
      <c r="V8" s="8"/>
      <c r="W8" s="8">
        <v>556236</v>
      </c>
      <c r="X8" s="8"/>
      <c r="Y8" s="8">
        <v>556236</v>
      </c>
      <c r="Z8" s="2"/>
      <c r="AA8" s="6"/>
    </row>
    <row r="9" spans="1:27" ht="12.75">
      <c r="A9" s="25" t="s">
        <v>35</v>
      </c>
      <c r="B9" s="24"/>
      <c r="C9" s="6">
        <v>33407289</v>
      </c>
      <c r="D9" s="6"/>
      <c r="E9" s="7">
        <v>33721657</v>
      </c>
      <c r="F9" s="8">
        <v>33721657</v>
      </c>
      <c r="G9" s="8">
        <v>2652302</v>
      </c>
      <c r="H9" s="8">
        <v>2450577</v>
      </c>
      <c r="I9" s="8">
        <v>3604320</v>
      </c>
      <c r="J9" s="8">
        <v>8707199</v>
      </c>
      <c r="K9" s="8">
        <v>2618144</v>
      </c>
      <c r="L9" s="8">
        <v>2974054</v>
      </c>
      <c r="M9" s="8">
        <v>2771555</v>
      </c>
      <c r="N9" s="8">
        <v>8363753</v>
      </c>
      <c r="O9" s="8">
        <v>2560241</v>
      </c>
      <c r="P9" s="8">
        <v>1912231</v>
      </c>
      <c r="Q9" s="8">
        <v>2683245</v>
      </c>
      <c r="R9" s="8">
        <v>7155717</v>
      </c>
      <c r="S9" s="8">
        <v>2780981</v>
      </c>
      <c r="T9" s="8">
        <v>2482055</v>
      </c>
      <c r="U9" s="8">
        <v>2421172</v>
      </c>
      <c r="V9" s="8">
        <v>7684208</v>
      </c>
      <c r="W9" s="8">
        <v>31910877</v>
      </c>
      <c r="X9" s="8">
        <v>33721657</v>
      </c>
      <c r="Y9" s="8">
        <v>-1810780</v>
      </c>
      <c r="Z9" s="2">
        <v>-5.37</v>
      </c>
      <c r="AA9" s="6">
        <v>33721657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2132853</v>
      </c>
      <c r="D11" s="6"/>
      <c r="E11" s="7">
        <v>1972100</v>
      </c>
      <c r="F11" s="8">
        <v>1972100</v>
      </c>
      <c r="G11" s="8">
        <v>118607</v>
      </c>
      <c r="H11" s="8">
        <v>133774</v>
      </c>
      <c r="I11" s="8">
        <v>49406</v>
      </c>
      <c r="J11" s="8">
        <v>301787</v>
      </c>
      <c r="K11" s="8">
        <v>115869</v>
      </c>
      <c r="L11" s="8">
        <v>-43214</v>
      </c>
      <c r="M11" s="8">
        <v>127251</v>
      </c>
      <c r="N11" s="8">
        <v>199906</v>
      </c>
      <c r="O11" s="8">
        <v>720126</v>
      </c>
      <c r="P11" s="8">
        <v>52239</v>
      </c>
      <c r="Q11" s="8">
        <v>101404</v>
      </c>
      <c r="R11" s="8">
        <v>873769</v>
      </c>
      <c r="S11" s="8">
        <v>88754</v>
      </c>
      <c r="T11" s="8">
        <v>131669</v>
      </c>
      <c r="U11" s="8">
        <v>88546</v>
      </c>
      <c r="V11" s="8">
        <v>308969</v>
      </c>
      <c r="W11" s="8">
        <v>1684431</v>
      </c>
      <c r="X11" s="8">
        <v>1972100</v>
      </c>
      <c r="Y11" s="8">
        <v>-287669</v>
      </c>
      <c r="Z11" s="2">
        <v>-14.59</v>
      </c>
      <c r="AA11" s="6">
        <v>1972100</v>
      </c>
    </row>
    <row r="12" spans="1:27" ht="12.75">
      <c r="A12" s="25" t="s">
        <v>37</v>
      </c>
      <c r="B12" s="29"/>
      <c r="C12" s="6">
        <v>9615815</v>
      </c>
      <c r="D12" s="6"/>
      <c r="E12" s="7">
        <v>4301000</v>
      </c>
      <c r="F12" s="8">
        <v>4301000</v>
      </c>
      <c r="G12" s="8">
        <v>248036</v>
      </c>
      <c r="H12" s="8">
        <v>650522</v>
      </c>
      <c r="I12" s="8">
        <v>158822</v>
      </c>
      <c r="J12" s="8">
        <v>1057380</v>
      </c>
      <c r="K12" s="8"/>
      <c r="L12" s="8"/>
      <c r="M12" s="8"/>
      <c r="N12" s="8"/>
      <c r="O12" s="8"/>
      <c r="P12" s="8">
        <v>218288</v>
      </c>
      <c r="Q12" s="8">
        <v>799272</v>
      </c>
      <c r="R12" s="8">
        <v>1017560</v>
      </c>
      <c r="S12" s="8">
        <v>262203</v>
      </c>
      <c r="T12" s="8">
        <v>-1362597</v>
      </c>
      <c r="U12" s="8">
        <v>271866</v>
      </c>
      <c r="V12" s="8">
        <v>-828528</v>
      </c>
      <c r="W12" s="8">
        <v>1246412</v>
      </c>
      <c r="X12" s="8">
        <v>4301000</v>
      </c>
      <c r="Y12" s="8">
        <v>-3054588</v>
      </c>
      <c r="Z12" s="2">
        <v>-71.02</v>
      </c>
      <c r="AA12" s="6">
        <v>4301000</v>
      </c>
    </row>
    <row r="13" spans="1:27" ht="12.75">
      <c r="A13" s="23" t="s">
        <v>38</v>
      </c>
      <c r="B13" s="29"/>
      <c r="C13" s="6">
        <v>17826054</v>
      </c>
      <c r="D13" s="6"/>
      <c r="E13" s="7">
        <v>17000000</v>
      </c>
      <c r="F13" s="8">
        <v>17000000</v>
      </c>
      <c r="G13" s="8">
        <v>2784231</v>
      </c>
      <c r="H13" s="8">
        <v>165578</v>
      </c>
      <c r="I13" s="8">
        <v>3266772</v>
      </c>
      <c r="J13" s="8">
        <v>6216581</v>
      </c>
      <c r="K13" s="8">
        <v>3067717</v>
      </c>
      <c r="L13" s="8">
        <v>2930757</v>
      </c>
      <c r="M13" s="8">
        <v>3124660</v>
      </c>
      <c r="N13" s="8">
        <v>9123134</v>
      </c>
      <c r="O13" s="8">
        <v>290763</v>
      </c>
      <c r="P13" s="8">
        <v>280671</v>
      </c>
      <c r="Q13" s="8">
        <v>2126468</v>
      </c>
      <c r="R13" s="8">
        <v>2697902</v>
      </c>
      <c r="S13" s="8">
        <v>3724629</v>
      </c>
      <c r="T13" s="8">
        <v>3472850</v>
      </c>
      <c r="U13" s="8">
        <v>2515230</v>
      </c>
      <c r="V13" s="8">
        <v>9712709</v>
      </c>
      <c r="W13" s="8">
        <v>27750326</v>
      </c>
      <c r="X13" s="8">
        <v>17000000</v>
      </c>
      <c r="Y13" s="8">
        <v>10750326</v>
      </c>
      <c r="Z13" s="2">
        <v>63.24</v>
      </c>
      <c r="AA13" s="6">
        <v>17000000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32189440</v>
      </c>
      <c r="D15" s="6"/>
      <c r="E15" s="7">
        <v>38501136</v>
      </c>
      <c r="F15" s="8">
        <v>38501136</v>
      </c>
      <c r="G15" s="8">
        <v>24506</v>
      </c>
      <c r="H15" s="8">
        <v>25930</v>
      </c>
      <c r="I15" s="8">
        <v>489313</v>
      </c>
      <c r="J15" s="8">
        <v>539749</v>
      </c>
      <c r="K15" s="8"/>
      <c r="L15" s="8">
        <v>510110</v>
      </c>
      <c r="M15" s="8">
        <v>171232</v>
      </c>
      <c r="N15" s="8">
        <v>681342</v>
      </c>
      <c r="O15" s="8">
        <v>36554</v>
      </c>
      <c r="P15" s="8">
        <v>4309951</v>
      </c>
      <c r="Q15" s="8">
        <v>336262</v>
      </c>
      <c r="R15" s="8">
        <v>4682767</v>
      </c>
      <c r="S15" s="8">
        <v>289990</v>
      </c>
      <c r="T15" s="8">
        <v>-15281</v>
      </c>
      <c r="U15" s="8">
        <v>90782</v>
      </c>
      <c r="V15" s="8">
        <v>365491</v>
      </c>
      <c r="W15" s="8">
        <v>6269349</v>
      </c>
      <c r="X15" s="8">
        <v>38501136</v>
      </c>
      <c r="Y15" s="8">
        <v>-32231787</v>
      </c>
      <c r="Z15" s="2">
        <v>-83.72</v>
      </c>
      <c r="AA15" s="6">
        <v>38501136</v>
      </c>
    </row>
    <row r="16" spans="1:27" ht="12.75">
      <c r="A16" s="23" t="s">
        <v>41</v>
      </c>
      <c r="B16" s="29"/>
      <c r="C16" s="6">
        <v>1020675</v>
      </c>
      <c r="D16" s="6"/>
      <c r="E16" s="7">
        <v>817000</v>
      </c>
      <c r="F16" s="8">
        <v>817000</v>
      </c>
      <c r="G16" s="8">
        <v>100345</v>
      </c>
      <c r="H16" s="8">
        <v>203967</v>
      </c>
      <c r="I16" s="8">
        <v>58532</v>
      </c>
      <c r="J16" s="8">
        <v>362844</v>
      </c>
      <c r="K16" s="8">
        <v>13600</v>
      </c>
      <c r="L16" s="8">
        <v>78101</v>
      </c>
      <c r="M16" s="8">
        <v>45645</v>
      </c>
      <c r="N16" s="8">
        <v>137346</v>
      </c>
      <c r="O16" s="8"/>
      <c r="P16" s="8">
        <v>264131</v>
      </c>
      <c r="Q16" s="8">
        <v>61468</v>
      </c>
      <c r="R16" s="8">
        <v>325599</v>
      </c>
      <c r="S16" s="8">
        <v>11000</v>
      </c>
      <c r="T16" s="8">
        <v>68166</v>
      </c>
      <c r="U16" s="8">
        <v>147325</v>
      </c>
      <c r="V16" s="8">
        <v>226491</v>
      </c>
      <c r="W16" s="8">
        <v>1052280</v>
      </c>
      <c r="X16" s="8">
        <v>817000</v>
      </c>
      <c r="Y16" s="8">
        <v>235280</v>
      </c>
      <c r="Z16" s="2">
        <v>28.8</v>
      </c>
      <c r="AA16" s="6">
        <v>817000</v>
      </c>
    </row>
    <row r="17" spans="1:27" ht="12.75">
      <c r="A17" s="23" t="s">
        <v>42</v>
      </c>
      <c r="B17" s="29"/>
      <c r="C17" s="6">
        <v>8082045</v>
      </c>
      <c r="D17" s="6"/>
      <c r="E17" s="7">
        <v>53664291</v>
      </c>
      <c r="F17" s="8">
        <v>53664291</v>
      </c>
      <c r="G17" s="8">
        <v>5882270</v>
      </c>
      <c r="H17" s="8">
        <v>5251369</v>
      </c>
      <c r="I17" s="8">
        <v>5911572</v>
      </c>
      <c r="J17" s="8">
        <v>17045211</v>
      </c>
      <c r="K17" s="8">
        <v>-171214</v>
      </c>
      <c r="L17" s="8">
        <v>3290997</v>
      </c>
      <c r="M17" s="8">
        <v>5320724</v>
      </c>
      <c r="N17" s="8">
        <v>8440507</v>
      </c>
      <c r="O17" s="8">
        <v>-224333</v>
      </c>
      <c r="P17" s="8">
        <v>781465</v>
      </c>
      <c r="Q17" s="8">
        <v>4177298</v>
      </c>
      <c r="R17" s="8">
        <v>4734430</v>
      </c>
      <c r="S17" s="8"/>
      <c r="T17" s="8">
        <v>-3</v>
      </c>
      <c r="U17" s="8">
        <v>7931891</v>
      </c>
      <c r="V17" s="8">
        <v>7931888</v>
      </c>
      <c r="W17" s="8">
        <v>38152036</v>
      </c>
      <c r="X17" s="8">
        <v>53664291</v>
      </c>
      <c r="Y17" s="8">
        <v>-15512255</v>
      </c>
      <c r="Z17" s="2">
        <v>-28.91</v>
      </c>
      <c r="AA17" s="6">
        <v>53664291</v>
      </c>
    </row>
    <row r="18" spans="1:27" ht="12.75">
      <c r="A18" s="23" t="s">
        <v>43</v>
      </c>
      <c r="B18" s="29"/>
      <c r="C18" s="6">
        <v>17896089</v>
      </c>
      <c r="D18" s="6"/>
      <c r="E18" s="7">
        <v>416300150</v>
      </c>
      <c r="F18" s="8">
        <v>422631880</v>
      </c>
      <c r="G18" s="8">
        <v>163872000</v>
      </c>
      <c r="H18" s="8">
        <v>3583000</v>
      </c>
      <c r="I18" s="8"/>
      <c r="J18" s="8">
        <v>167455000</v>
      </c>
      <c r="K18" s="8"/>
      <c r="L18" s="8">
        <v>2687000</v>
      </c>
      <c r="M18" s="8">
        <v>127772000</v>
      </c>
      <c r="N18" s="8">
        <v>130459000</v>
      </c>
      <c r="O18" s="8"/>
      <c r="P18" s="8">
        <v>338840</v>
      </c>
      <c r="Q18" s="8">
        <v>115094000</v>
      </c>
      <c r="R18" s="8">
        <v>115432840</v>
      </c>
      <c r="S18" s="8">
        <v>70000</v>
      </c>
      <c r="T18" s="8"/>
      <c r="U18" s="8"/>
      <c r="V18" s="8">
        <v>70000</v>
      </c>
      <c r="W18" s="8">
        <v>413416840</v>
      </c>
      <c r="X18" s="8">
        <v>422631880</v>
      </c>
      <c r="Y18" s="8">
        <v>-9215040</v>
      </c>
      <c r="Z18" s="2">
        <v>-2.18</v>
      </c>
      <c r="AA18" s="6">
        <v>422631880</v>
      </c>
    </row>
    <row r="19" spans="1:27" ht="12.75">
      <c r="A19" s="23" t="s">
        <v>44</v>
      </c>
      <c r="B19" s="29"/>
      <c r="C19" s="6">
        <v>359167061</v>
      </c>
      <c r="D19" s="6"/>
      <c r="E19" s="7">
        <v>11118123</v>
      </c>
      <c r="F19" s="26">
        <v>11113123</v>
      </c>
      <c r="G19" s="26">
        <v>335593</v>
      </c>
      <c r="H19" s="26">
        <v>325550</v>
      </c>
      <c r="I19" s="26">
        <v>158875</v>
      </c>
      <c r="J19" s="26">
        <v>820018</v>
      </c>
      <c r="K19" s="26">
        <v>389497</v>
      </c>
      <c r="L19" s="26">
        <v>124245</v>
      </c>
      <c r="M19" s="26">
        <v>187994</v>
      </c>
      <c r="N19" s="26">
        <v>701736</v>
      </c>
      <c r="O19" s="26">
        <v>206076</v>
      </c>
      <c r="P19" s="26">
        <v>321217</v>
      </c>
      <c r="Q19" s="26">
        <v>171112</v>
      </c>
      <c r="R19" s="26">
        <v>698405</v>
      </c>
      <c r="S19" s="26">
        <v>125543</v>
      </c>
      <c r="T19" s="26">
        <v>106127</v>
      </c>
      <c r="U19" s="26">
        <v>117141</v>
      </c>
      <c r="V19" s="26">
        <v>348811</v>
      </c>
      <c r="W19" s="26">
        <v>2568970</v>
      </c>
      <c r="X19" s="26">
        <v>11113123</v>
      </c>
      <c r="Y19" s="26">
        <v>-8544153</v>
      </c>
      <c r="Z19" s="27">
        <v>-76.88</v>
      </c>
      <c r="AA19" s="28">
        <v>11113123</v>
      </c>
    </row>
    <row r="20" spans="1:27" ht="12.75">
      <c r="A20" s="23" t="s">
        <v>45</v>
      </c>
      <c r="B20" s="29"/>
      <c r="C20" s="6">
        <v>-2201608</v>
      </c>
      <c r="D20" s="6"/>
      <c r="E20" s="7">
        <v>2500000</v>
      </c>
      <c r="F20" s="8">
        <v>2505000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2505000</v>
      </c>
      <c r="Y20" s="8">
        <v>-2505000</v>
      </c>
      <c r="Z20" s="2">
        <v>-100</v>
      </c>
      <c r="AA20" s="6">
        <v>2505000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1051413139</v>
      </c>
      <c r="D21" s="33">
        <f t="shared" si="0"/>
        <v>0</v>
      </c>
      <c r="E21" s="34">
        <f t="shared" si="0"/>
        <v>1269626458</v>
      </c>
      <c r="F21" s="35">
        <f t="shared" si="0"/>
        <v>1268958186</v>
      </c>
      <c r="G21" s="35">
        <f t="shared" si="0"/>
        <v>325003094</v>
      </c>
      <c r="H21" s="35">
        <f t="shared" si="0"/>
        <v>-13890448</v>
      </c>
      <c r="I21" s="35">
        <f t="shared" si="0"/>
        <v>80796651</v>
      </c>
      <c r="J21" s="35">
        <f t="shared" si="0"/>
        <v>391909297</v>
      </c>
      <c r="K21" s="35">
        <f t="shared" si="0"/>
        <v>69531831</v>
      </c>
      <c r="L21" s="35">
        <f t="shared" si="0"/>
        <v>62407758</v>
      </c>
      <c r="M21" s="35">
        <f t="shared" si="0"/>
        <v>186532108</v>
      </c>
      <c r="N21" s="35">
        <f t="shared" si="0"/>
        <v>318471697</v>
      </c>
      <c r="O21" s="35">
        <f t="shared" si="0"/>
        <v>50506259</v>
      </c>
      <c r="P21" s="35">
        <f t="shared" si="0"/>
        <v>55896398</v>
      </c>
      <c r="Q21" s="35">
        <f t="shared" si="0"/>
        <v>169789948</v>
      </c>
      <c r="R21" s="35">
        <f t="shared" si="0"/>
        <v>276192605</v>
      </c>
      <c r="S21" s="35">
        <f t="shared" si="0"/>
        <v>69751501</v>
      </c>
      <c r="T21" s="35">
        <f t="shared" si="0"/>
        <v>53447858</v>
      </c>
      <c r="U21" s="35">
        <f t="shared" si="0"/>
        <v>54553789</v>
      </c>
      <c r="V21" s="35">
        <f t="shared" si="0"/>
        <v>177753148</v>
      </c>
      <c r="W21" s="35">
        <f t="shared" si="0"/>
        <v>1164326747</v>
      </c>
      <c r="X21" s="35">
        <f t="shared" si="0"/>
        <v>1268958186</v>
      </c>
      <c r="Y21" s="35">
        <f t="shared" si="0"/>
        <v>-104631439</v>
      </c>
      <c r="Z21" s="36">
        <f>+IF(X21&lt;&gt;0,+(Y21/X21)*100,0)</f>
        <v>-8.24545994930049</v>
      </c>
      <c r="AA21" s="33">
        <f>SUM(AA5:AA20)</f>
        <v>1268958186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244960598</v>
      </c>
      <c r="D24" s="6"/>
      <c r="E24" s="7">
        <v>357557331</v>
      </c>
      <c r="F24" s="8">
        <v>331772474</v>
      </c>
      <c r="G24" s="8">
        <v>28058860</v>
      </c>
      <c r="H24" s="8">
        <v>25804134</v>
      </c>
      <c r="I24" s="8">
        <v>25652486</v>
      </c>
      <c r="J24" s="8">
        <v>79515480</v>
      </c>
      <c r="K24" s="8">
        <v>2210</v>
      </c>
      <c r="L24" s="8">
        <v>25894871</v>
      </c>
      <c r="M24" s="8">
        <v>26394951</v>
      </c>
      <c r="N24" s="8">
        <v>52292032</v>
      </c>
      <c r="O24" s="8">
        <v>26408367</v>
      </c>
      <c r="P24" s="8">
        <v>27401097</v>
      </c>
      <c r="Q24" s="8">
        <v>25978183</v>
      </c>
      <c r="R24" s="8">
        <v>79787647</v>
      </c>
      <c r="S24" s="8">
        <v>25442380</v>
      </c>
      <c r="T24" s="8">
        <v>24828197</v>
      </c>
      <c r="U24" s="8">
        <v>28072639</v>
      </c>
      <c r="V24" s="8">
        <v>78343216</v>
      </c>
      <c r="W24" s="8">
        <v>289938375</v>
      </c>
      <c r="X24" s="8">
        <v>331772474</v>
      </c>
      <c r="Y24" s="8">
        <v>-41834099</v>
      </c>
      <c r="Z24" s="2">
        <v>-12.61</v>
      </c>
      <c r="AA24" s="6">
        <v>331772474</v>
      </c>
    </row>
    <row r="25" spans="1:27" ht="12.75">
      <c r="A25" s="25" t="s">
        <v>49</v>
      </c>
      <c r="B25" s="24"/>
      <c r="C25" s="6">
        <v>26136303</v>
      </c>
      <c r="D25" s="6"/>
      <c r="E25" s="7">
        <v>28967131</v>
      </c>
      <c r="F25" s="8">
        <v>28967131</v>
      </c>
      <c r="G25" s="8">
        <v>2197017</v>
      </c>
      <c r="H25" s="8">
        <v>2196104</v>
      </c>
      <c r="I25" s="8">
        <v>2195108</v>
      </c>
      <c r="J25" s="8">
        <v>6588229</v>
      </c>
      <c r="K25" s="8">
        <v>19292</v>
      </c>
      <c r="L25" s="8">
        <v>19292</v>
      </c>
      <c r="M25" s="8">
        <v>1796332</v>
      </c>
      <c r="N25" s="8">
        <v>1834916</v>
      </c>
      <c r="O25" s="8">
        <v>1709632</v>
      </c>
      <c r="P25" s="8">
        <v>1741760</v>
      </c>
      <c r="Q25" s="8">
        <v>2155096</v>
      </c>
      <c r="R25" s="8">
        <v>5606488</v>
      </c>
      <c r="S25" s="8">
        <v>2162390</v>
      </c>
      <c r="T25" s="8">
        <v>2811291</v>
      </c>
      <c r="U25" s="8">
        <v>2238868</v>
      </c>
      <c r="V25" s="8">
        <v>7212549</v>
      </c>
      <c r="W25" s="8">
        <v>21242182</v>
      </c>
      <c r="X25" s="8">
        <v>28967131</v>
      </c>
      <c r="Y25" s="8">
        <v>-7724949</v>
      </c>
      <c r="Z25" s="2">
        <v>-26.67</v>
      </c>
      <c r="AA25" s="6">
        <v>28967131</v>
      </c>
    </row>
    <row r="26" spans="1:27" ht="12.75">
      <c r="A26" s="25" t="s">
        <v>50</v>
      </c>
      <c r="B26" s="24"/>
      <c r="C26" s="6">
        <v>87344206</v>
      </c>
      <c r="D26" s="6"/>
      <c r="E26" s="7">
        <v>72600000</v>
      </c>
      <c r="F26" s="8">
        <v>53057400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53057400</v>
      </c>
      <c r="Y26" s="8">
        <v>-53057400</v>
      </c>
      <c r="Z26" s="2">
        <v>-100</v>
      </c>
      <c r="AA26" s="6">
        <v>53057400</v>
      </c>
    </row>
    <row r="27" spans="1:27" ht="12.75">
      <c r="A27" s="25" t="s">
        <v>51</v>
      </c>
      <c r="B27" s="24"/>
      <c r="C27" s="6">
        <v>127724092</v>
      </c>
      <c r="D27" s="6"/>
      <c r="E27" s="7">
        <v>134196513</v>
      </c>
      <c r="F27" s="8">
        <v>130083000</v>
      </c>
      <c r="G27" s="8"/>
      <c r="H27" s="8"/>
      <c r="I27" s="8"/>
      <c r="J27" s="8"/>
      <c r="K27" s="8">
        <v>45337</v>
      </c>
      <c r="L27" s="8"/>
      <c r="M27" s="8"/>
      <c r="N27" s="8">
        <v>45337</v>
      </c>
      <c r="O27" s="8"/>
      <c r="P27" s="8"/>
      <c r="Q27" s="8"/>
      <c r="R27" s="8"/>
      <c r="S27" s="8"/>
      <c r="T27" s="8"/>
      <c r="U27" s="8"/>
      <c r="V27" s="8"/>
      <c r="W27" s="8">
        <v>45337</v>
      </c>
      <c r="X27" s="8">
        <v>130083000</v>
      </c>
      <c r="Y27" s="8">
        <v>-130037663</v>
      </c>
      <c r="Z27" s="2">
        <v>-99.97</v>
      </c>
      <c r="AA27" s="6">
        <v>130083000</v>
      </c>
    </row>
    <row r="28" spans="1:27" ht="12.75">
      <c r="A28" s="25" t="s">
        <v>52</v>
      </c>
      <c r="B28" s="24"/>
      <c r="C28" s="6">
        <v>11287372</v>
      </c>
      <c r="D28" s="6"/>
      <c r="E28" s="7">
        <v>14658315</v>
      </c>
      <c r="F28" s="8">
        <v>14658314</v>
      </c>
      <c r="G28" s="8">
        <v>342887</v>
      </c>
      <c r="H28" s="8">
        <v>167384</v>
      </c>
      <c r="I28" s="8">
        <v>1939731</v>
      </c>
      <c r="J28" s="8">
        <v>2450002</v>
      </c>
      <c r="K28" s="8"/>
      <c r="L28" s="8"/>
      <c r="M28" s="8"/>
      <c r="N28" s="8"/>
      <c r="O28" s="8">
        <v>1780292</v>
      </c>
      <c r="P28" s="8"/>
      <c r="Q28" s="8">
        <v>1777786</v>
      </c>
      <c r="R28" s="8">
        <v>3558078</v>
      </c>
      <c r="S28" s="8">
        <v>1969148</v>
      </c>
      <c r="T28" s="8">
        <v>1092050</v>
      </c>
      <c r="U28" s="8">
        <v>1774994</v>
      </c>
      <c r="V28" s="8">
        <v>4836192</v>
      </c>
      <c r="W28" s="8">
        <v>10844272</v>
      </c>
      <c r="X28" s="8">
        <v>14658314</v>
      </c>
      <c r="Y28" s="8">
        <v>-3814042</v>
      </c>
      <c r="Z28" s="2">
        <v>-26.02</v>
      </c>
      <c r="AA28" s="6">
        <v>14658314</v>
      </c>
    </row>
    <row r="29" spans="1:27" ht="12.75">
      <c r="A29" s="25" t="s">
        <v>53</v>
      </c>
      <c r="B29" s="24"/>
      <c r="C29" s="6">
        <v>348443870</v>
      </c>
      <c r="D29" s="6"/>
      <c r="E29" s="7">
        <v>403000000</v>
      </c>
      <c r="F29" s="8">
        <v>403000000</v>
      </c>
      <c r="G29" s="8"/>
      <c r="H29" s="8">
        <v>8725127</v>
      </c>
      <c r="I29" s="8">
        <v>55232634</v>
      </c>
      <c r="J29" s="8">
        <v>63957761</v>
      </c>
      <c r="K29" s="8">
        <v>26416993</v>
      </c>
      <c r="L29" s="8">
        <v>22181115</v>
      </c>
      <c r="M29" s="8"/>
      <c r="N29" s="8">
        <v>48598108</v>
      </c>
      <c r="O29" s="8">
        <v>10225212</v>
      </c>
      <c r="P29" s="8">
        <v>6141095</v>
      </c>
      <c r="Q29" s="8">
        <v>60477604</v>
      </c>
      <c r="R29" s="8">
        <v>76843911</v>
      </c>
      <c r="S29" s="8">
        <v>4506161</v>
      </c>
      <c r="T29" s="8">
        <v>17391304</v>
      </c>
      <c r="U29" s="8">
        <v>12150189</v>
      </c>
      <c r="V29" s="8">
        <v>34047654</v>
      </c>
      <c r="W29" s="8">
        <v>223447434</v>
      </c>
      <c r="X29" s="8">
        <v>403000000</v>
      </c>
      <c r="Y29" s="8">
        <v>-179552566</v>
      </c>
      <c r="Z29" s="2">
        <v>-44.55</v>
      </c>
      <c r="AA29" s="6">
        <v>403000000</v>
      </c>
    </row>
    <row r="30" spans="1:27" ht="12.75">
      <c r="A30" s="25" t="s">
        <v>54</v>
      </c>
      <c r="B30" s="24"/>
      <c r="C30" s="6">
        <v>78406910</v>
      </c>
      <c r="D30" s="6"/>
      <c r="E30" s="7">
        <v>71608249</v>
      </c>
      <c r="F30" s="8">
        <v>57638267</v>
      </c>
      <c r="G30" s="8">
        <v>4261650</v>
      </c>
      <c r="H30" s="8">
        <v>3085660</v>
      </c>
      <c r="I30" s="8">
        <v>2021316</v>
      </c>
      <c r="J30" s="8">
        <v>9368626</v>
      </c>
      <c r="K30" s="8">
        <v>795774</v>
      </c>
      <c r="L30" s="8">
        <v>221434</v>
      </c>
      <c r="M30" s="8">
        <v>634338</v>
      </c>
      <c r="N30" s="8">
        <v>1651546</v>
      </c>
      <c r="O30" s="8">
        <v>1186301</v>
      </c>
      <c r="P30" s="8">
        <v>2679684</v>
      </c>
      <c r="Q30" s="8">
        <v>2555472</v>
      </c>
      <c r="R30" s="8">
        <v>6421457</v>
      </c>
      <c r="S30" s="8">
        <v>1671963</v>
      </c>
      <c r="T30" s="8">
        <v>1292920</v>
      </c>
      <c r="U30" s="8">
        <v>10170649</v>
      </c>
      <c r="V30" s="8">
        <v>13135532</v>
      </c>
      <c r="W30" s="8">
        <v>30577161</v>
      </c>
      <c r="X30" s="8">
        <v>57638267</v>
      </c>
      <c r="Y30" s="8">
        <v>-27061106</v>
      </c>
      <c r="Z30" s="2">
        <v>-46.95</v>
      </c>
      <c r="AA30" s="6">
        <v>57638267</v>
      </c>
    </row>
    <row r="31" spans="1:27" ht="12.75">
      <c r="A31" s="25" t="s">
        <v>55</v>
      </c>
      <c r="B31" s="24"/>
      <c r="C31" s="6">
        <v>51435448</v>
      </c>
      <c r="D31" s="6"/>
      <c r="E31" s="7">
        <v>74244882</v>
      </c>
      <c r="F31" s="8">
        <v>70238520</v>
      </c>
      <c r="G31" s="8">
        <v>3551515</v>
      </c>
      <c r="H31" s="8">
        <v>4317281</v>
      </c>
      <c r="I31" s="8">
        <v>5912458</v>
      </c>
      <c r="J31" s="8">
        <v>13781254</v>
      </c>
      <c r="K31" s="8">
        <v>1816159</v>
      </c>
      <c r="L31" s="8">
        <v>5091176</v>
      </c>
      <c r="M31" s="8">
        <v>5866360</v>
      </c>
      <c r="N31" s="8">
        <v>12773695</v>
      </c>
      <c r="O31" s="8">
        <v>5979238</v>
      </c>
      <c r="P31" s="8">
        <v>4479310</v>
      </c>
      <c r="Q31" s="8">
        <v>5106509</v>
      </c>
      <c r="R31" s="8">
        <v>15565057</v>
      </c>
      <c r="S31" s="8">
        <v>4402212</v>
      </c>
      <c r="T31" s="8">
        <v>4890484</v>
      </c>
      <c r="U31" s="8">
        <v>4489607</v>
      </c>
      <c r="V31" s="8">
        <v>13782303</v>
      </c>
      <c r="W31" s="8">
        <v>55902309</v>
      </c>
      <c r="X31" s="8">
        <v>70238520</v>
      </c>
      <c r="Y31" s="8">
        <v>-14336211</v>
      </c>
      <c r="Z31" s="2">
        <v>-20.41</v>
      </c>
      <c r="AA31" s="6">
        <v>70238520</v>
      </c>
    </row>
    <row r="32" spans="1:27" ht="12.75">
      <c r="A32" s="25" t="s">
        <v>43</v>
      </c>
      <c r="B32" s="24"/>
      <c r="C32" s="6">
        <v>25758989</v>
      </c>
      <c r="D32" s="6"/>
      <c r="E32" s="7">
        <v>36021812</v>
      </c>
      <c r="F32" s="8">
        <v>39960732</v>
      </c>
      <c r="G32" s="8">
        <v>951660</v>
      </c>
      <c r="H32" s="8">
        <v>1614239</v>
      </c>
      <c r="I32" s="8">
        <v>1249524</v>
      </c>
      <c r="J32" s="8">
        <v>3815423</v>
      </c>
      <c r="K32" s="8">
        <v>537036</v>
      </c>
      <c r="L32" s="8">
        <v>641015</v>
      </c>
      <c r="M32" s="8">
        <v>770281</v>
      </c>
      <c r="N32" s="8">
        <v>1948332</v>
      </c>
      <c r="O32" s="8">
        <v>7826743</v>
      </c>
      <c r="P32" s="8">
        <v>3159923</v>
      </c>
      <c r="Q32" s="8">
        <v>4353104</v>
      </c>
      <c r="R32" s="8">
        <v>15339770</v>
      </c>
      <c r="S32" s="8">
        <v>1114075</v>
      </c>
      <c r="T32" s="8">
        <v>365927</v>
      </c>
      <c r="U32" s="8">
        <v>8012599</v>
      </c>
      <c r="V32" s="8">
        <v>9492601</v>
      </c>
      <c r="W32" s="8">
        <v>30596126</v>
      </c>
      <c r="X32" s="8">
        <v>39960732</v>
      </c>
      <c r="Y32" s="8">
        <v>-9364606</v>
      </c>
      <c r="Z32" s="2">
        <v>-23.43</v>
      </c>
      <c r="AA32" s="6">
        <v>39960732</v>
      </c>
    </row>
    <row r="33" spans="1:27" ht="12.75">
      <c r="A33" s="25" t="s">
        <v>56</v>
      </c>
      <c r="B33" s="24"/>
      <c r="C33" s="6">
        <v>97079338</v>
      </c>
      <c r="D33" s="6"/>
      <c r="E33" s="7">
        <v>121042716</v>
      </c>
      <c r="F33" s="8">
        <v>118995180</v>
      </c>
      <c r="G33" s="8">
        <v>8545372</v>
      </c>
      <c r="H33" s="8">
        <v>13924762</v>
      </c>
      <c r="I33" s="8">
        <v>13689274</v>
      </c>
      <c r="J33" s="8">
        <v>36159408</v>
      </c>
      <c r="K33" s="8">
        <v>8148825</v>
      </c>
      <c r="L33" s="8">
        <v>10307979</v>
      </c>
      <c r="M33" s="8">
        <v>10555926</v>
      </c>
      <c r="N33" s="8">
        <v>29012730</v>
      </c>
      <c r="O33" s="8">
        <v>4967546</v>
      </c>
      <c r="P33" s="8">
        <v>8353184</v>
      </c>
      <c r="Q33" s="8">
        <v>12387742</v>
      </c>
      <c r="R33" s="8">
        <v>25708472</v>
      </c>
      <c r="S33" s="8">
        <v>4059433</v>
      </c>
      <c r="T33" s="8">
        <v>3907080</v>
      </c>
      <c r="U33" s="8">
        <v>10928109</v>
      </c>
      <c r="V33" s="8">
        <v>18894622</v>
      </c>
      <c r="W33" s="8">
        <v>109775232</v>
      </c>
      <c r="X33" s="8">
        <v>118995180</v>
      </c>
      <c r="Y33" s="8">
        <v>-9219948</v>
      </c>
      <c r="Z33" s="2">
        <v>-7.75</v>
      </c>
      <c r="AA33" s="6">
        <v>118995180</v>
      </c>
    </row>
    <row r="34" spans="1:27" ht="12.75">
      <c r="A34" s="23" t="s">
        <v>57</v>
      </c>
      <c r="B34" s="29"/>
      <c r="C34" s="6">
        <v>609687</v>
      </c>
      <c r="D34" s="6"/>
      <c r="E34" s="7"/>
      <c r="F34" s="8">
        <v>5000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5000</v>
      </c>
      <c r="Y34" s="8">
        <v>-5000</v>
      </c>
      <c r="Z34" s="2">
        <v>-100</v>
      </c>
      <c r="AA34" s="6">
        <v>5000</v>
      </c>
    </row>
    <row r="35" spans="1:27" ht="12.75">
      <c r="A35" s="40" t="s">
        <v>58</v>
      </c>
      <c r="B35" s="32"/>
      <c r="C35" s="33">
        <f aca="true" t="shared" si="1" ref="C35:Y35">SUM(C24:C34)</f>
        <v>1099186813</v>
      </c>
      <c r="D35" s="33">
        <f>SUM(D24:D34)</f>
        <v>0</v>
      </c>
      <c r="E35" s="34">
        <f t="shared" si="1"/>
        <v>1313896949</v>
      </c>
      <c r="F35" s="35">
        <f t="shared" si="1"/>
        <v>1248376018</v>
      </c>
      <c r="G35" s="35">
        <f t="shared" si="1"/>
        <v>47908961</v>
      </c>
      <c r="H35" s="35">
        <f t="shared" si="1"/>
        <v>59834691</v>
      </c>
      <c r="I35" s="35">
        <f t="shared" si="1"/>
        <v>107892531</v>
      </c>
      <c r="J35" s="35">
        <f t="shared" si="1"/>
        <v>215636183</v>
      </c>
      <c r="K35" s="35">
        <f t="shared" si="1"/>
        <v>37781626</v>
      </c>
      <c r="L35" s="35">
        <f t="shared" si="1"/>
        <v>64356882</v>
      </c>
      <c r="M35" s="35">
        <f t="shared" si="1"/>
        <v>46018188</v>
      </c>
      <c r="N35" s="35">
        <f t="shared" si="1"/>
        <v>148156696</v>
      </c>
      <c r="O35" s="35">
        <f t="shared" si="1"/>
        <v>60083331</v>
      </c>
      <c r="P35" s="35">
        <f t="shared" si="1"/>
        <v>53956053</v>
      </c>
      <c r="Q35" s="35">
        <f t="shared" si="1"/>
        <v>114791496</v>
      </c>
      <c r="R35" s="35">
        <f t="shared" si="1"/>
        <v>228830880</v>
      </c>
      <c r="S35" s="35">
        <f t="shared" si="1"/>
        <v>45327762</v>
      </c>
      <c r="T35" s="35">
        <f t="shared" si="1"/>
        <v>56579253</v>
      </c>
      <c r="U35" s="35">
        <f t="shared" si="1"/>
        <v>77837654</v>
      </c>
      <c r="V35" s="35">
        <f t="shared" si="1"/>
        <v>179744669</v>
      </c>
      <c r="W35" s="35">
        <f t="shared" si="1"/>
        <v>772368428</v>
      </c>
      <c r="X35" s="35">
        <f t="shared" si="1"/>
        <v>1248376018</v>
      </c>
      <c r="Y35" s="35">
        <f t="shared" si="1"/>
        <v>-476007590</v>
      </c>
      <c r="Z35" s="36">
        <f>+IF(X35&lt;&gt;0,+(Y35/X35)*100,0)</f>
        <v>-38.13014533574611</v>
      </c>
      <c r="AA35" s="33">
        <f>SUM(AA24:AA34)</f>
        <v>1248376018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-47773674</v>
      </c>
      <c r="D37" s="46">
        <f>+D21-D35</f>
        <v>0</v>
      </c>
      <c r="E37" s="47">
        <f t="shared" si="2"/>
        <v>-44270491</v>
      </c>
      <c r="F37" s="48">
        <f t="shared" si="2"/>
        <v>20582168</v>
      </c>
      <c r="G37" s="48">
        <f t="shared" si="2"/>
        <v>277094133</v>
      </c>
      <c r="H37" s="48">
        <f t="shared" si="2"/>
        <v>-73725139</v>
      </c>
      <c r="I37" s="48">
        <f t="shared" si="2"/>
        <v>-27095880</v>
      </c>
      <c r="J37" s="48">
        <f t="shared" si="2"/>
        <v>176273114</v>
      </c>
      <c r="K37" s="48">
        <f t="shared" si="2"/>
        <v>31750205</v>
      </c>
      <c r="L37" s="48">
        <f t="shared" si="2"/>
        <v>-1949124</v>
      </c>
      <c r="M37" s="48">
        <f t="shared" si="2"/>
        <v>140513920</v>
      </c>
      <c r="N37" s="48">
        <f t="shared" si="2"/>
        <v>170315001</v>
      </c>
      <c r="O37" s="48">
        <f t="shared" si="2"/>
        <v>-9577072</v>
      </c>
      <c r="P37" s="48">
        <f t="shared" si="2"/>
        <v>1940345</v>
      </c>
      <c r="Q37" s="48">
        <f t="shared" si="2"/>
        <v>54998452</v>
      </c>
      <c r="R37" s="48">
        <f t="shared" si="2"/>
        <v>47361725</v>
      </c>
      <c r="S37" s="48">
        <f t="shared" si="2"/>
        <v>24423739</v>
      </c>
      <c r="T37" s="48">
        <f t="shared" si="2"/>
        <v>-3131395</v>
      </c>
      <c r="U37" s="48">
        <f t="shared" si="2"/>
        <v>-23283865</v>
      </c>
      <c r="V37" s="48">
        <f t="shared" si="2"/>
        <v>-1991521</v>
      </c>
      <c r="W37" s="48">
        <f t="shared" si="2"/>
        <v>391958319</v>
      </c>
      <c r="X37" s="48">
        <f>IF(F21=F35,0,X21-X35)</f>
        <v>20582168</v>
      </c>
      <c r="Y37" s="48">
        <f t="shared" si="2"/>
        <v>371376151</v>
      </c>
      <c r="Z37" s="49">
        <f>+IF(X37&lt;&gt;0,+(Y37/X37)*100,0)</f>
        <v>1804.3587585136806</v>
      </c>
      <c r="AA37" s="46">
        <f>+AA21-AA35</f>
        <v>20582168</v>
      </c>
    </row>
    <row r="38" spans="1:27" ht="22.5" customHeight="1">
      <c r="A38" s="50" t="s">
        <v>60</v>
      </c>
      <c r="B38" s="29"/>
      <c r="C38" s="6">
        <v>76150622</v>
      </c>
      <c r="D38" s="6"/>
      <c r="E38" s="7">
        <v>89549850</v>
      </c>
      <c r="F38" s="8">
        <v>89549850</v>
      </c>
      <c r="G38" s="8">
        <v>31236000</v>
      </c>
      <c r="H38" s="8"/>
      <c r="I38" s="8"/>
      <c r="J38" s="8">
        <v>31236000</v>
      </c>
      <c r="K38" s="8"/>
      <c r="L38" s="8"/>
      <c r="M38" s="8"/>
      <c r="N38" s="8"/>
      <c r="O38" s="8"/>
      <c r="P38" s="8"/>
      <c r="Q38" s="8">
        <v>94263000</v>
      </c>
      <c r="R38" s="8">
        <v>94263000</v>
      </c>
      <c r="S38" s="8"/>
      <c r="T38" s="8"/>
      <c r="U38" s="8"/>
      <c r="V38" s="8"/>
      <c r="W38" s="8">
        <v>125499000</v>
      </c>
      <c r="X38" s="8">
        <v>89549850</v>
      </c>
      <c r="Y38" s="8">
        <v>35949150</v>
      </c>
      <c r="Z38" s="2">
        <v>40.14</v>
      </c>
      <c r="AA38" s="6">
        <v>89549850</v>
      </c>
    </row>
    <row r="39" spans="1:27" ht="57" customHeight="1">
      <c r="A39" s="50" t="s">
        <v>61</v>
      </c>
      <c r="B39" s="29"/>
      <c r="C39" s="28"/>
      <c r="D39" s="28"/>
      <c r="E39" s="7"/>
      <c r="F39" s="26">
        <v>10000000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10000000</v>
      </c>
      <c r="Y39" s="26">
        <v>-10000000</v>
      </c>
      <c r="Z39" s="27">
        <v>-100</v>
      </c>
      <c r="AA39" s="28">
        <v>10000000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28376948</v>
      </c>
      <c r="D41" s="56">
        <f>SUM(D37:D40)</f>
        <v>0</v>
      </c>
      <c r="E41" s="57">
        <f t="shared" si="3"/>
        <v>45279359</v>
      </c>
      <c r="F41" s="58">
        <f t="shared" si="3"/>
        <v>120132018</v>
      </c>
      <c r="G41" s="58">
        <f t="shared" si="3"/>
        <v>308330133</v>
      </c>
      <c r="H41" s="58">
        <f t="shared" si="3"/>
        <v>-73725139</v>
      </c>
      <c r="I41" s="58">
        <f t="shared" si="3"/>
        <v>-27095880</v>
      </c>
      <c r="J41" s="58">
        <f t="shared" si="3"/>
        <v>207509114</v>
      </c>
      <c r="K41" s="58">
        <f t="shared" si="3"/>
        <v>31750205</v>
      </c>
      <c r="L41" s="58">
        <f t="shared" si="3"/>
        <v>-1949124</v>
      </c>
      <c r="M41" s="58">
        <f t="shared" si="3"/>
        <v>140513920</v>
      </c>
      <c r="N41" s="58">
        <f t="shared" si="3"/>
        <v>170315001</v>
      </c>
      <c r="O41" s="58">
        <f t="shared" si="3"/>
        <v>-9577072</v>
      </c>
      <c r="P41" s="58">
        <f t="shared" si="3"/>
        <v>1940345</v>
      </c>
      <c r="Q41" s="58">
        <f t="shared" si="3"/>
        <v>149261452</v>
      </c>
      <c r="R41" s="58">
        <f t="shared" si="3"/>
        <v>141624725</v>
      </c>
      <c r="S41" s="58">
        <f t="shared" si="3"/>
        <v>24423739</v>
      </c>
      <c r="T41" s="58">
        <f t="shared" si="3"/>
        <v>-3131395</v>
      </c>
      <c r="U41" s="58">
        <f t="shared" si="3"/>
        <v>-23283865</v>
      </c>
      <c r="V41" s="58">
        <f t="shared" si="3"/>
        <v>-1991521</v>
      </c>
      <c r="W41" s="58">
        <f t="shared" si="3"/>
        <v>517457319</v>
      </c>
      <c r="X41" s="58">
        <f t="shared" si="3"/>
        <v>120132018</v>
      </c>
      <c r="Y41" s="58">
        <f t="shared" si="3"/>
        <v>397325301</v>
      </c>
      <c r="Z41" s="59">
        <f>+IF(X41&lt;&gt;0,+(Y41/X41)*100,0)</f>
        <v>330.7405532803087</v>
      </c>
      <c r="AA41" s="56">
        <f>SUM(AA37:AA40)</f>
        <v>120132018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28376948</v>
      </c>
      <c r="D43" s="64">
        <f>+D41-D42</f>
        <v>0</v>
      </c>
      <c r="E43" s="65">
        <f t="shared" si="4"/>
        <v>45279359</v>
      </c>
      <c r="F43" s="66">
        <f t="shared" si="4"/>
        <v>120132018</v>
      </c>
      <c r="G43" s="66">
        <f t="shared" si="4"/>
        <v>308330133</v>
      </c>
      <c r="H43" s="66">
        <f t="shared" si="4"/>
        <v>-73725139</v>
      </c>
      <c r="I43" s="66">
        <f t="shared" si="4"/>
        <v>-27095880</v>
      </c>
      <c r="J43" s="66">
        <f t="shared" si="4"/>
        <v>207509114</v>
      </c>
      <c r="K43" s="66">
        <f t="shared" si="4"/>
        <v>31750205</v>
      </c>
      <c r="L43" s="66">
        <f t="shared" si="4"/>
        <v>-1949124</v>
      </c>
      <c r="M43" s="66">
        <f t="shared" si="4"/>
        <v>140513920</v>
      </c>
      <c r="N43" s="66">
        <f t="shared" si="4"/>
        <v>170315001</v>
      </c>
      <c r="O43" s="66">
        <f t="shared" si="4"/>
        <v>-9577072</v>
      </c>
      <c r="P43" s="66">
        <f t="shared" si="4"/>
        <v>1940345</v>
      </c>
      <c r="Q43" s="66">
        <f t="shared" si="4"/>
        <v>149261452</v>
      </c>
      <c r="R43" s="66">
        <f t="shared" si="4"/>
        <v>141624725</v>
      </c>
      <c r="S43" s="66">
        <f t="shared" si="4"/>
        <v>24423739</v>
      </c>
      <c r="T43" s="66">
        <f t="shared" si="4"/>
        <v>-3131395</v>
      </c>
      <c r="U43" s="66">
        <f t="shared" si="4"/>
        <v>-23283865</v>
      </c>
      <c r="V43" s="66">
        <f t="shared" si="4"/>
        <v>-1991521</v>
      </c>
      <c r="W43" s="66">
        <f t="shared" si="4"/>
        <v>517457319</v>
      </c>
      <c r="X43" s="66">
        <f t="shared" si="4"/>
        <v>120132018</v>
      </c>
      <c r="Y43" s="66">
        <f t="shared" si="4"/>
        <v>397325301</v>
      </c>
      <c r="Z43" s="67">
        <f>+IF(X43&lt;&gt;0,+(Y43/X43)*100,0)</f>
        <v>330.7405532803087</v>
      </c>
      <c r="AA43" s="64">
        <f>+AA41-AA42</f>
        <v>120132018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28376948</v>
      </c>
      <c r="D45" s="56">
        <f>SUM(D43:D44)</f>
        <v>0</v>
      </c>
      <c r="E45" s="57">
        <f t="shared" si="5"/>
        <v>45279359</v>
      </c>
      <c r="F45" s="58">
        <f t="shared" si="5"/>
        <v>120132018</v>
      </c>
      <c r="G45" s="58">
        <f t="shared" si="5"/>
        <v>308330133</v>
      </c>
      <c r="H45" s="58">
        <f t="shared" si="5"/>
        <v>-73725139</v>
      </c>
      <c r="I45" s="58">
        <f t="shared" si="5"/>
        <v>-27095880</v>
      </c>
      <c r="J45" s="58">
        <f t="shared" si="5"/>
        <v>207509114</v>
      </c>
      <c r="K45" s="58">
        <f t="shared" si="5"/>
        <v>31750205</v>
      </c>
      <c r="L45" s="58">
        <f t="shared" si="5"/>
        <v>-1949124</v>
      </c>
      <c r="M45" s="58">
        <f t="shared" si="5"/>
        <v>140513920</v>
      </c>
      <c r="N45" s="58">
        <f t="shared" si="5"/>
        <v>170315001</v>
      </c>
      <c r="O45" s="58">
        <f t="shared" si="5"/>
        <v>-9577072</v>
      </c>
      <c r="P45" s="58">
        <f t="shared" si="5"/>
        <v>1940345</v>
      </c>
      <c r="Q45" s="58">
        <f t="shared" si="5"/>
        <v>149261452</v>
      </c>
      <c r="R45" s="58">
        <f t="shared" si="5"/>
        <v>141624725</v>
      </c>
      <c r="S45" s="58">
        <f t="shared" si="5"/>
        <v>24423739</v>
      </c>
      <c r="T45" s="58">
        <f t="shared" si="5"/>
        <v>-3131395</v>
      </c>
      <c r="U45" s="58">
        <f t="shared" si="5"/>
        <v>-23283865</v>
      </c>
      <c r="V45" s="58">
        <f t="shared" si="5"/>
        <v>-1991521</v>
      </c>
      <c r="W45" s="58">
        <f t="shared" si="5"/>
        <v>517457319</v>
      </c>
      <c r="X45" s="58">
        <f t="shared" si="5"/>
        <v>120132018</v>
      </c>
      <c r="Y45" s="58">
        <f t="shared" si="5"/>
        <v>397325301</v>
      </c>
      <c r="Z45" s="59">
        <f>+IF(X45&lt;&gt;0,+(Y45/X45)*100,0)</f>
        <v>330.7405532803087</v>
      </c>
      <c r="AA45" s="56">
        <f>SUM(AA43:AA44)</f>
        <v>120132018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28376948</v>
      </c>
      <c r="D47" s="71">
        <f>SUM(D45:D46)</f>
        <v>0</v>
      </c>
      <c r="E47" s="72">
        <f t="shared" si="6"/>
        <v>45279359</v>
      </c>
      <c r="F47" s="73">
        <f t="shared" si="6"/>
        <v>120132018</v>
      </c>
      <c r="G47" s="73">
        <f t="shared" si="6"/>
        <v>308330133</v>
      </c>
      <c r="H47" s="74">
        <f t="shared" si="6"/>
        <v>-73725139</v>
      </c>
      <c r="I47" s="74">
        <f t="shared" si="6"/>
        <v>-27095880</v>
      </c>
      <c r="J47" s="74">
        <f t="shared" si="6"/>
        <v>207509114</v>
      </c>
      <c r="K47" s="74">
        <f t="shared" si="6"/>
        <v>31750205</v>
      </c>
      <c r="L47" s="74">
        <f t="shared" si="6"/>
        <v>-1949124</v>
      </c>
      <c r="M47" s="73">
        <f t="shared" si="6"/>
        <v>140513920</v>
      </c>
      <c r="N47" s="73">
        <f t="shared" si="6"/>
        <v>170315001</v>
      </c>
      <c r="O47" s="74">
        <f t="shared" si="6"/>
        <v>-9577072</v>
      </c>
      <c r="P47" s="74">
        <f t="shared" si="6"/>
        <v>1940345</v>
      </c>
      <c r="Q47" s="74">
        <f t="shared" si="6"/>
        <v>149261452</v>
      </c>
      <c r="R47" s="74">
        <f t="shared" si="6"/>
        <v>141624725</v>
      </c>
      <c r="S47" s="74">
        <f t="shared" si="6"/>
        <v>24423739</v>
      </c>
      <c r="T47" s="73">
        <f t="shared" si="6"/>
        <v>-3131395</v>
      </c>
      <c r="U47" s="73">
        <f t="shared" si="6"/>
        <v>-23283865</v>
      </c>
      <c r="V47" s="74">
        <f t="shared" si="6"/>
        <v>-1991521</v>
      </c>
      <c r="W47" s="74">
        <f t="shared" si="6"/>
        <v>517457319</v>
      </c>
      <c r="X47" s="74">
        <f t="shared" si="6"/>
        <v>120132018</v>
      </c>
      <c r="Y47" s="74">
        <f t="shared" si="6"/>
        <v>397325301</v>
      </c>
      <c r="Z47" s="75">
        <f>+IF(X47&lt;&gt;0,+(Y47/X47)*100,0)</f>
        <v>330.7405532803087</v>
      </c>
      <c r="AA47" s="76">
        <f>SUM(AA45:AA46)</f>
        <v>120132018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110617438</v>
      </c>
      <c r="D5" s="6"/>
      <c r="E5" s="7">
        <v>139526002</v>
      </c>
      <c r="F5" s="8">
        <v>139526002</v>
      </c>
      <c r="G5" s="8">
        <v>11023898</v>
      </c>
      <c r="H5" s="8">
        <v>10949561</v>
      </c>
      <c r="I5" s="8">
        <v>12517182</v>
      </c>
      <c r="J5" s="8">
        <v>34490641</v>
      </c>
      <c r="K5" s="8">
        <v>9386246</v>
      </c>
      <c r="L5" s="8">
        <v>5963109</v>
      </c>
      <c r="M5" s="8">
        <v>10205515</v>
      </c>
      <c r="N5" s="8">
        <v>25554870</v>
      </c>
      <c r="O5" s="8">
        <v>5963109</v>
      </c>
      <c r="P5" s="8">
        <v>9280349</v>
      </c>
      <c r="Q5" s="8">
        <v>10072813</v>
      </c>
      <c r="R5" s="8">
        <v>25316271</v>
      </c>
      <c r="S5" s="8">
        <v>10025443</v>
      </c>
      <c r="T5" s="8">
        <v>10025443</v>
      </c>
      <c r="U5" s="8">
        <v>9772217</v>
      </c>
      <c r="V5" s="8">
        <v>29823103</v>
      </c>
      <c r="W5" s="8">
        <v>115184885</v>
      </c>
      <c r="X5" s="8">
        <v>139526002</v>
      </c>
      <c r="Y5" s="8">
        <v>-24341117</v>
      </c>
      <c r="Z5" s="2">
        <v>-17.45</v>
      </c>
      <c r="AA5" s="6">
        <v>139526002</v>
      </c>
    </row>
    <row r="6" spans="1:27" ht="12.75">
      <c r="A6" s="23" t="s">
        <v>32</v>
      </c>
      <c r="B6" s="24"/>
      <c r="C6" s="6">
        <v>96400404</v>
      </c>
      <c r="D6" s="6"/>
      <c r="E6" s="7">
        <v>139638914</v>
      </c>
      <c r="F6" s="8">
        <v>139638914</v>
      </c>
      <c r="G6" s="8">
        <v>5906152</v>
      </c>
      <c r="H6" s="8">
        <v>8169894</v>
      </c>
      <c r="I6" s="8">
        <v>7055165</v>
      </c>
      <c r="J6" s="8">
        <v>21131211</v>
      </c>
      <c r="K6" s="8">
        <v>8593339</v>
      </c>
      <c r="L6" s="8">
        <v>8307295</v>
      </c>
      <c r="M6" s="8">
        <v>16722773</v>
      </c>
      <c r="N6" s="8">
        <v>33623407</v>
      </c>
      <c r="O6" s="8">
        <v>8347557</v>
      </c>
      <c r="P6" s="8">
        <v>4943656</v>
      </c>
      <c r="Q6" s="8">
        <v>4221534</v>
      </c>
      <c r="R6" s="8">
        <v>17512747</v>
      </c>
      <c r="S6" s="8">
        <v>5396944</v>
      </c>
      <c r="T6" s="8">
        <v>5624915</v>
      </c>
      <c r="U6" s="8">
        <v>4466367</v>
      </c>
      <c r="V6" s="8">
        <v>15488226</v>
      </c>
      <c r="W6" s="8">
        <v>87755591</v>
      </c>
      <c r="X6" s="8">
        <v>139638914</v>
      </c>
      <c r="Y6" s="8">
        <v>-51883323</v>
      </c>
      <c r="Z6" s="2">
        <v>-37.16</v>
      </c>
      <c r="AA6" s="6">
        <v>139638914</v>
      </c>
    </row>
    <row r="7" spans="1:27" ht="12.75">
      <c r="A7" s="25" t="s">
        <v>33</v>
      </c>
      <c r="B7" s="24"/>
      <c r="C7" s="6"/>
      <c r="D7" s="6"/>
      <c r="E7" s="7"/>
      <c r="F7" s="8"/>
      <c r="G7" s="8">
        <v>11206001</v>
      </c>
      <c r="H7" s="8">
        <v>11844324</v>
      </c>
      <c r="I7" s="8">
        <v>9120254</v>
      </c>
      <c r="J7" s="8">
        <v>32170579</v>
      </c>
      <c r="K7" s="8"/>
      <c r="L7" s="8">
        <v>14722642</v>
      </c>
      <c r="M7" s="8"/>
      <c r="N7" s="8">
        <v>14722642</v>
      </c>
      <c r="O7" s="8"/>
      <c r="P7" s="8">
        <v>16554458</v>
      </c>
      <c r="Q7" s="8">
        <v>7752087</v>
      </c>
      <c r="R7" s="8">
        <v>24306545</v>
      </c>
      <c r="S7" s="8">
        <v>1646289</v>
      </c>
      <c r="T7" s="8">
        <v>1235628</v>
      </c>
      <c r="U7" s="8">
        <v>8515007</v>
      </c>
      <c r="V7" s="8">
        <v>11396924</v>
      </c>
      <c r="W7" s="8">
        <v>82596690</v>
      </c>
      <c r="X7" s="8"/>
      <c r="Y7" s="8">
        <v>82596690</v>
      </c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>
        <v>1799921</v>
      </c>
      <c r="H8" s="8">
        <v>1817275</v>
      </c>
      <c r="I8" s="8">
        <v>1805373</v>
      </c>
      <c r="J8" s="8">
        <v>5422569</v>
      </c>
      <c r="K8" s="8"/>
      <c r="L8" s="8"/>
      <c r="M8" s="8"/>
      <c r="N8" s="8"/>
      <c r="O8" s="8"/>
      <c r="P8" s="8"/>
      <c r="Q8" s="8"/>
      <c r="R8" s="8"/>
      <c r="S8" s="8"/>
      <c r="T8" s="8"/>
      <c r="U8" s="8">
        <v>1726735</v>
      </c>
      <c r="V8" s="8">
        <v>1726735</v>
      </c>
      <c r="W8" s="8">
        <v>7149304</v>
      </c>
      <c r="X8" s="8"/>
      <c r="Y8" s="8">
        <v>7149304</v>
      </c>
      <c r="Z8" s="2"/>
      <c r="AA8" s="6"/>
    </row>
    <row r="9" spans="1:27" ht="12.75">
      <c r="A9" s="25" t="s">
        <v>35</v>
      </c>
      <c r="B9" s="24"/>
      <c r="C9" s="6">
        <v>15157255</v>
      </c>
      <c r="D9" s="6"/>
      <c r="E9" s="7">
        <v>20070879</v>
      </c>
      <c r="F9" s="8">
        <v>20070879</v>
      </c>
      <c r="G9" s="8">
        <v>1495743</v>
      </c>
      <c r="H9" s="8">
        <v>1456567</v>
      </c>
      <c r="I9" s="8">
        <v>1344242</v>
      </c>
      <c r="J9" s="8">
        <v>4296552</v>
      </c>
      <c r="K9" s="8">
        <v>1455903</v>
      </c>
      <c r="L9" s="8">
        <v>1451946</v>
      </c>
      <c r="M9" s="8">
        <v>1467396</v>
      </c>
      <c r="N9" s="8">
        <v>4375245</v>
      </c>
      <c r="O9" s="8">
        <v>1452994</v>
      </c>
      <c r="P9" s="8">
        <v>1465848</v>
      </c>
      <c r="Q9" s="8">
        <v>1516645</v>
      </c>
      <c r="R9" s="8">
        <v>4435487</v>
      </c>
      <c r="S9" s="8">
        <v>1466469</v>
      </c>
      <c r="T9" s="8">
        <v>1468953</v>
      </c>
      <c r="U9" s="8">
        <v>673327</v>
      </c>
      <c r="V9" s="8">
        <v>3608749</v>
      </c>
      <c r="W9" s="8">
        <v>16716033</v>
      </c>
      <c r="X9" s="8">
        <v>20070879</v>
      </c>
      <c r="Y9" s="8">
        <v>-3354846</v>
      </c>
      <c r="Z9" s="2">
        <v>-16.71</v>
      </c>
      <c r="AA9" s="6">
        <v>20070879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595166</v>
      </c>
      <c r="D11" s="6"/>
      <c r="E11" s="7">
        <v>553888</v>
      </c>
      <c r="F11" s="8">
        <v>621548</v>
      </c>
      <c r="G11" s="8">
        <v>15687</v>
      </c>
      <c r="H11" s="8">
        <v>49778</v>
      </c>
      <c r="I11" s="8">
        <v>59868</v>
      </c>
      <c r="J11" s="8">
        <v>125333</v>
      </c>
      <c r="K11" s="8">
        <v>31794</v>
      </c>
      <c r="L11" s="8">
        <v>73905</v>
      </c>
      <c r="M11" s="8"/>
      <c r="N11" s="8">
        <v>105699</v>
      </c>
      <c r="O11" s="8">
        <v>94341</v>
      </c>
      <c r="P11" s="8">
        <v>3485</v>
      </c>
      <c r="Q11" s="8">
        <v>14176</v>
      </c>
      <c r="R11" s="8">
        <v>112002</v>
      </c>
      <c r="S11" s="8"/>
      <c r="T11" s="8">
        <v>43</v>
      </c>
      <c r="U11" s="8">
        <v>-155</v>
      </c>
      <c r="V11" s="8">
        <v>-112</v>
      </c>
      <c r="W11" s="8">
        <v>342922</v>
      </c>
      <c r="X11" s="8">
        <v>553888</v>
      </c>
      <c r="Y11" s="8">
        <v>-210966</v>
      </c>
      <c r="Z11" s="2">
        <v>-38.09</v>
      </c>
      <c r="AA11" s="6">
        <v>621548</v>
      </c>
    </row>
    <row r="12" spans="1:27" ht="12.75">
      <c r="A12" s="25" t="s">
        <v>37</v>
      </c>
      <c r="B12" s="29"/>
      <c r="C12" s="6">
        <v>2334670</v>
      </c>
      <c r="D12" s="6"/>
      <c r="E12" s="7">
        <v>2202135</v>
      </c>
      <c r="F12" s="8">
        <v>2702135</v>
      </c>
      <c r="G12" s="8">
        <v>276411</v>
      </c>
      <c r="H12" s="8">
        <v>340747</v>
      </c>
      <c r="I12" s="8">
        <v>300957</v>
      </c>
      <c r="J12" s="8">
        <v>918115</v>
      </c>
      <c r="K12" s="8">
        <v>241464</v>
      </c>
      <c r="L12" s="8">
        <v>334014</v>
      </c>
      <c r="M12" s="8"/>
      <c r="N12" s="8">
        <v>575478</v>
      </c>
      <c r="O12" s="8">
        <v>334014</v>
      </c>
      <c r="P12" s="8"/>
      <c r="Q12" s="8">
        <v>251950</v>
      </c>
      <c r="R12" s="8">
        <v>585964</v>
      </c>
      <c r="S12" s="8">
        <v>218042</v>
      </c>
      <c r="T12" s="8"/>
      <c r="U12" s="8">
        <v>150979</v>
      </c>
      <c r="V12" s="8">
        <v>369021</v>
      </c>
      <c r="W12" s="8">
        <v>2448578</v>
      </c>
      <c r="X12" s="8">
        <v>2702135</v>
      </c>
      <c r="Y12" s="8">
        <v>-253557</v>
      </c>
      <c r="Z12" s="2">
        <v>-9.38</v>
      </c>
      <c r="AA12" s="6">
        <v>2702135</v>
      </c>
    </row>
    <row r="13" spans="1:27" ht="12.75">
      <c r="A13" s="23" t="s">
        <v>38</v>
      </c>
      <c r="B13" s="29"/>
      <c r="C13" s="6">
        <v>20768370</v>
      </c>
      <c r="D13" s="6"/>
      <c r="E13" s="7">
        <v>70033938</v>
      </c>
      <c r="F13" s="8">
        <v>65033938</v>
      </c>
      <c r="G13" s="8">
        <v>4743507</v>
      </c>
      <c r="H13" s="8">
        <v>3626886</v>
      </c>
      <c r="I13" s="8">
        <v>4661066</v>
      </c>
      <c r="J13" s="8">
        <v>13031459</v>
      </c>
      <c r="K13" s="8">
        <v>2051785</v>
      </c>
      <c r="L13" s="8">
        <v>929189</v>
      </c>
      <c r="M13" s="8">
        <v>2560723</v>
      </c>
      <c r="N13" s="8">
        <v>5541697</v>
      </c>
      <c r="O13" s="8">
        <v>929189</v>
      </c>
      <c r="P13" s="8">
        <v>2378930</v>
      </c>
      <c r="Q13" s="8">
        <v>2638300</v>
      </c>
      <c r="R13" s="8">
        <v>5946419</v>
      </c>
      <c r="S13" s="8">
        <v>2870633</v>
      </c>
      <c r="T13" s="8">
        <v>2930830</v>
      </c>
      <c r="U13" s="8">
        <v>5242433</v>
      </c>
      <c r="V13" s="8">
        <v>11043896</v>
      </c>
      <c r="W13" s="8">
        <v>35563471</v>
      </c>
      <c r="X13" s="8">
        <v>65033938</v>
      </c>
      <c r="Y13" s="8">
        <v>-29470467</v>
      </c>
      <c r="Z13" s="2">
        <v>-45.32</v>
      </c>
      <c r="AA13" s="6">
        <v>65033938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2087642</v>
      </c>
      <c r="D15" s="6"/>
      <c r="E15" s="7">
        <v>499060</v>
      </c>
      <c r="F15" s="8">
        <v>499060</v>
      </c>
      <c r="G15" s="8">
        <v>6850</v>
      </c>
      <c r="H15" s="8">
        <v>12780</v>
      </c>
      <c r="I15" s="8">
        <v>12345</v>
      </c>
      <c r="J15" s="8">
        <v>31975</v>
      </c>
      <c r="K15" s="8">
        <v>5564</v>
      </c>
      <c r="L15" s="8">
        <v>14448</v>
      </c>
      <c r="M15" s="8"/>
      <c r="N15" s="8">
        <v>20012</v>
      </c>
      <c r="O15" s="8">
        <v>14991</v>
      </c>
      <c r="P15" s="8">
        <v>1685</v>
      </c>
      <c r="Q15" s="8">
        <v>895</v>
      </c>
      <c r="R15" s="8">
        <v>17571</v>
      </c>
      <c r="S15" s="8"/>
      <c r="T15" s="8">
        <v>2241</v>
      </c>
      <c r="U15" s="8">
        <v>6685</v>
      </c>
      <c r="V15" s="8">
        <v>8926</v>
      </c>
      <c r="W15" s="8">
        <v>78484</v>
      </c>
      <c r="X15" s="8">
        <v>499060</v>
      </c>
      <c r="Y15" s="8">
        <v>-420576</v>
      </c>
      <c r="Z15" s="2">
        <v>-84.27</v>
      </c>
      <c r="AA15" s="6">
        <v>499060</v>
      </c>
    </row>
    <row r="16" spans="1:27" ht="12.75">
      <c r="A16" s="23" t="s">
        <v>41</v>
      </c>
      <c r="B16" s="29"/>
      <c r="C16" s="6">
        <v>5064050</v>
      </c>
      <c r="D16" s="6"/>
      <c r="E16" s="7">
        <v>13124058</v>
      </c>
      <c r="F16" s="8">
        <v>13124058</v>
      </c>
      <c r="G16" s="8">
        <v>914513</v>
      </c>
      <c r="H16" s="8">
        <v>1907364</v>
      </c>
      <c r="I16" s="8">
        <v>1843860</v>
      </c>
      <c r="J16" s="8">
        <v>4665737</v>
      </c>
      <c r="K16" s="8">
        <v>177070</v>
      </c>
      <c r="L16" s="8">
        <v>2143844</v>
      </c>
      <c r="M16" s="8"/>
      <c r="N16" s="8">
        <v>2320914</v>
      </c>
      <c r="O16" s="8">
        <v>2143844</v>
      </c>
      <c r="P16" s="8"/>
      <c r="Q16" s="8"/>
      <c r="R16" s="8">
        <v>2143844</v>
      </c>
      <c r="S16" s="8"/>
      <c r="T16" s="8">
        <v>530969</v>
      </c>
      <c r="U16" s="8">
        <v>2370853</v>
      </c>
      <c r="V16" s="8">
        <v>2901822</v>
      </c>
      <c r="W16" s="8">
        <v>12032317</v>
      </c>
      <c r="X16" s="8">
        <v>13124058</v>
      </c>
      <c r="Y16" s="8">
        <v>-1091741</v>
      </c>
      <c r="Z16" s="2">
        <v>-8.32</v>
      </c>
      <c r="AA16" s="6">
        <v>13124058</v>
      </c>
    </row>
    <row r="17" spans="1:27" ht="12.75">
      <c r="A17" s="23" t="s">
        <v>42</v>
      </c>
      <c r="B17" s="29"/>
      <c r="C17" s="6">
        <v>3505379</v>
      </c>
      <c r="D17" s="6"/>
      <c r="E17" s="7">
        <v>2992189</v>
      </c>
      <c r="F17" s="8">
        <v>2992189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2992189</v>
      </c>
      <c r="Y17" s="8">
        <v>-2992189</v>
      </c>
      <c r="Z17" s="2">
        <v>-100</v>
      </c>
      <c r="AA17" s="6">
        <v>2992189</v>
      </c>
    </row>
    <row r="18" spans="1:27" ht="12.75">
      <c r="A18" s="23" t="s">
        <v>43</v>
      </c>
      <c r="B18" s="29"/>
      <c r="C18" s="6">
        <v>137671802</v>
      </c>
      <c r="D18" s="6"/>
      <c r="E18" s="7">
        <v>156352300</v>
      </c>
      <c r="F18" s="8">
        <v>156650300</v>
      </c>
      <c r="G18" s="8">
        <v>63046892</v>
      </c>
      <c r="H18" s="8">
        <v>3248018</v>
      </c>
      <c r="I18" s="8">
        <v>938858</v>
      </c>
      <c r="J18" s="8">
        <v>67233768</v>
      </c>
      <c r="K18" s="8">
        <v>338923</v>
      </c>
      <c r="L18" s="8">
        <v>1087438</v>
      </c>
      <c r="M18" s="8"/>
      <c r="N18" s="8">
        <v>1426361</v>
      </c>
      <c r="O18" s="8">
        <v>1087438</v>
      </c>
      <c r="P18" s="8">
        <v>798660</v>
      </c>
      <c r="Q18" s="8">
        <v>35808</v>
      </c>
      <c r="R18" s="8">
        <v>1921906</v>
      </c>
      <c r="S18" s="8">
        <v>147000</v>
      </c>
      <c r="T18" s="8">
        <v>29250</v>
      </c>
      <c r="U18" s="8">
        <v>-2440538</v>
      </c>
      <c r="V18" s="8">
        <v>-2264288</v>
      </c>
      <c r="W18" s="8">
        <v>68317747</v>
      </c>
      <c r="X18" s="8">
        <v>156650300</v>
      </c>
      <c r="Y18" s="8">
        <v>-88332553</v>
      </c>
      <c r="Z18" s="2">
        <v>-56.39</v>
      </c>
      <c r="AA18" s="6">
        <v>156650300</v>
      </c>
    </row>
    <row r="19" spans="1:27" ht="12.75">
      <c r="A19" s="23" t="s">
        <v>44</v>
      </c>
      <c r="B19" s="29"/>
      <c r="C19" s="6">
        <v>68897787</v>
      </c>
      <c r="D19" s="6"/>
      <c r="E19" s="7">
        <v>2000498</v>
      </c>
      <c r="F19" s="26">
        <v>2000498</v>
      </c>
      <c r="G19" s="26">
        <v>10026</v>
      </c>
      <c r="H19" s="26">
        <v>311450</v>
      </c>
      <c r="I19" s="26">
        <v>107648</v>
      </c>
      <c r="J19" s="26">
        <v>429124</v>
      </c>
      <c r="K19" s="26">
        <v>85439</v>
      </c>
      <c r="L19" s="26">
        <v>102211</v>
      </c>
      <c r="M19" s="26">
        <v>13251</v>
      </c>
      <c r="N19" s="26">
        <v>200901</v>
      </c>
      <c r="O19" s="26">
        <v>128211</v>
      </c>
      <c r="P19" s="26">
        <v>88962</v>
      </c>
      <c r="Q19" s="26">
        <v>105940</v>
      </c>
      <c r="R19" s="26">
        <v>323113</v>
      </c>
      <c r="S19" s="26">
        <v>10692</v>
      </c>
      <c r="T19" s="26">
        <v>74630</v>
      </c>
      <c r="U19" s="26">
        <v>156470</v>
      </c>
      <c r="V19" s="26">
        <v>241792</v>
      </c>
      <c r="W19" s="26">
        <v>1194930</v>
      </c>
      <c r="X19" s="26">
        <v>2000498</v>
      </c>
      <c r="Y19" s="26">
        <v>-805568</v>
      </c>
      <c r="Z19" s="27">
        <v>-40.27</v>
      </c>
      <c r="AA19" s="28">
        <v>2000498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463099963</v>
      </c>
      <c r="D21" s="33">
        <f t="shared" si="0"/>
        <v>0</v>
      </c>
      <c r="E21" s="34">
        <f t="shared" si="0"/>
        <v>546993861</v>
      </c>
      <c r="F21" s="35">
        <f t="shared" si="0"/>
        <v>542859521</v>
      </c>
      <c r="G21" s="35">
        <f t="shared" si="0"/>
        <v>100445601</v>
      </c>
      <c r="H21" s="35">
        <f t="shared" si="0"/>
        <v>43734644</v>
      </c>
      <c r="I21" s="35">
        <f t="shared" si="0"/>
        <v>39766818</v>
      </c>
      <c r="J21" s="35">
        <f t="shared" si="0"/>
        <v>183947063</v>
      </c>
      <c r="K21" s="35">
        <f t="shared" si="0"/>
        <v>22367527</v>
      </c>
      <c r="L21" s="35">
        <f t="shared" si="0"/>
        <v>35130041</v>
      </c>
      <c r="M21" s="35">
        <f t="shared" si="0"/>
        <v>30969658</v>
      </c>
      <c r="N21" s="35">
        <f t="shared" si="0"/>
        <v>88467226</v>
      </c>
      <c r="O21" s="35">
        <f t="shared" si="0"/>
        <v>20495688</v>
      </c>
      <c r="P21" s="35">
        <f t="shared" si="0"/>
        <v>35516033</v>
      </c>
      <c r="Q21" s="35">
        <f t="shared" si="0"/>
        <v>26610148</v>
      </c>
      <c r="R21" s="35">
        <f t="shared" si="0"/>
        <v>82621869</v>
      </c>
      <c r="S21" s="35">
        <f t="shared" si="0"/>
        <v>21781512</v>
      </c>
      <c r="T21" s="35">
        <f t="shared" si="0"/>
        <v>21922902</v>
      </c>
      <c r="U21" s="35">
        <f t="shared" si="0"/>
        <v>30640380</v>
      </c>
      <c r="V21" s="35">
        <f t="shared" si="0"/>
        <v>74344794</v>
      </c>
      <c r="W21" s="35">
        <f t="shared" si="0"/>
        <v>429380952</v>
      </c>
      <c r="X21" s="35">
        <f t="shared" si="0"/>
        <v>542791861</v>
      </c>
      <c r="Y21" s="35">
        <f t="shared" si="0"/>
        <v>-113410909</v>
      </c>
      <c r="Z21" s="36">
        <f>+IF(X21&lt;&gt;0,+(Y21/X21)*100,0)</f>
        <v>-20.893995866308686</v>
      </c>
      <c r="AA21" s="33">
        <f>SUM(AA5:AA20)</f>
        <v>542859521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128891558</v>
      </c>
      <c r="D24" s="6"/>
      <c r="E24" s="7">
        <v>158214468</v>
      </c>
      <c r="F24" s="8">
        <v>157720426</v>
      </c>
      <c r="G24" s="8">
        <v>12471854</v>
      </c>
      <c r="H24" s="8">
        <v>12486592</v>
      </c>
      <c r="I24" s="8">
        <v>12571074</v>
      </c>
      <c r="J24" s="8">
        <v>37529520</v>
      </c>
      <c r="K24" s="8">
        <v>11064523</v>
      </c>
      <c r="L24" s="8">
        <v>24404120</v>
      </c>
      <c r="M24" s="8">
        <v>11246286</v>
      </c>
      <c r="N24" s="8">
        <v>46714929</v>
      </c>
      <c r="O24" s="8">
        <v>10744149</v>
      </c>
      <c r="P24" s="8"/>
      <c r="Q24" s="8"/>
      <c r="R24" s="8">
        <v>10744149</v>
      </c>
      <c r="S24" s="8"/>
      <c r="T24" s="8"/>
      <c r="U24" s="8">
        <v>13120692</v>
      </c>
      <c r="V24" s="8">
        <v>13120692</v>
      </c>
      <c r="W24" s="8">
        <v>108109290</v>
      </c>
      <c r="X24" s="8">
        <v>157720426</v>
      </c>
      <c r="Y24" s="8">
        <v>-49611136</v>
      </c>
      <c r="Z24" s="2">
        <v>-31.46</v>
      </c>
      <c r="AA24" s="6">
        <v>157720426</v>
      </c>
    </row>
    <row r="25" spans="1:27" ht="12.75">
      <c r="A25" s="25" t="s">
        <v>49</v>
      </c>
      <c r="B25" s="24"/>
      <c r="C25" s="6">
        <v>17227268</v>
      </c>
      <c r="D25" s="6"/>
      <c r="E25" s="7">
        <v>18868469</v>
      </c>
      <c r="F25" s="8">
        <v>18868469</v>
      </c>
      <c r="G25" s="8">
        <v>1541774</v>
      </c>
      <c r="H25" s="8">
        <v>1181075</v>
      </c>
      <c r="I25" s="8">
        <v>1237449</v>
      </c>
      <c r="J25" s="8">
        <v>3960298</v>
      </c>
      <c r="K25" s="8">
        <v>1208850</v>
      </c>
      <c r="L25" s="8">
        <v>1495429</v>
      </c>
      <c r="M25" s="8"/>
      <c r="N25" s="8">
        <v>2704279</v>
      </c>
      <c r="O25" s="8">
        <v>1495429</v>
      </c>
      <c r="P25" s="8"/>
      <c r="Q25" s="8"/>
      <c r="R25" s="8">
        <v>1495429</v>
      </c>
      <c r="S25" s="8"/>
      <c r="T25" s="8"/>
      <c r="U25" s="8">
        <v>2431805</v>
      </c>
      <c r="V25" s="8">
        <v>2431805</v>
      </c>
      <c r="W25" s="8">
        <v>10591811</v>
      </c>
      <c r="X25" s="8">
        <v>18868469</v>
      </c>
      <c r="Y25" s="8">
        <v>-8276658</v>
      </c>
      <c r="Z25" s="2">
        <v>-43.87</v>
      </c>
      <c r="AA25" s="6">
        <v>18868469</v>
      </c>
    </row>
    <row r="26" spans="1:27" ht="12.75">
      <c r="A26" s="25" t="s">
        <v>50</v>
      </c>
      <c r="B26" s="24"/>
      <c r="C26" s="6">
        <v>102706680</v>
      </c>
      <c r="D26" s="6"/>
      <c r="E26" s="7">
        <v>33338483</v>
      </c>
      <c r="F26" s="8">
        <v>33338483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33338483</v>
      </c>
      <c r="Y26" s="8">
        <v>-33338483</v>
      </c>
      <c r="Z26" s="2">
        <v>-100</v>
      </c>
      <c r="AA26" s="6">
        <v>33338483</v>
      </c>
    </row>
    <row r="27" spans="1:27" ht="12.75">
      <c r="A27" s="25" t="s">
        <v>51</v>
      </c>
      <c r="B27" s="24"/>
      <c r="C27" s="6">
        <v>72108135</v>
      </c>
      <c r="D27" s="6"/>
      <c r="E27" s="7">
        <v>75358107</v>
      </c>
      <c r="F27" s="8">
        <v>75358107</v>
      </c>
      <c r="G27" s="8"/>
      <c r="H27" s="8"/>
      <c r="I27" s="8"/>
      <c r="J27" s="8"/>
      <c r="K27" s="8">
        <v>24968805</v>
      </c>
      <c r="L27" s="8"/>
      <c r="M27" s="8"/>
      <c r="N27" s="8">
        <v>24968805</v>
      </c>
      <c r="O27" s="8"/>
      <c r="P27" s="8"/>
      <c r="Q27" s="8"/>
      <c r="R27" s="8"/>
      <c r="S27" s="8"/>
      <c r="T27" s="8"/>
      <c r="U27" s="8">
        <v>6305924</v>
      </c>
      <c r="V27" s="8">
        <v>6305924</v>
      </c>
      <c r="W27" s="8">
        <v>31274729</v>
      </c>
      <c r="X27" s="8">
        <v>75358107</v>
      </c>
      <c r="Y27" s="8">
        <v>-44083378</v>
      </c>
      <c r="Z27" s="2">
        <v>-58.5</v>
      </c>
      <c r="AA27" s="6">
        <v>75358107</v>
      </c>
    </row>
    <row r="28" spans="1:27" ht="12.75">
      <c r="A28" s="25" t="s">
        <v>52</v>
      </c>
      <c r="B28" s="24"/>
      <c r="C28" s="6">
        <v>293764</v>
      </c>
      <c r="D28" s="6"/>
      <c r="E28" s="7">
        <v>575309</v>
      </c>
      <c r="F28" s="8">
        <v>575309</v>
      </c>
      <c r="G28" s="8">
        <v>25644</v>
      </c>
      <c r="H28" s="8">
        <v>22334</v>
      </c>
      <c r="I28" s="8">
        <v>31184</v>
      </c>
      <c r="J28" s="8">
        <v>79162</v>
      </c>
      <c r="K28" s="8">
        <v>27512</v>
      </c>
      <c r="L28" s="8">
        <v>22916</v>
      </c>
      <c r="M28" s="8"/>
      <c r="N28" s="8">
        <v>50428</v>
      </c>
      <c r="O28" s="8">
        <v>22916</v>
      </c>
      <c r="P28" s="8"/>
      <c r="Q28" s="8">
        <v>183</v>
      </c>
      <c r="R28" s="8">
        <v>23099</v>
      </c>
      <c r="S28" s="8"/>
      <c r="T28" s="8"/>
      <c r="U28" s="8">
        <v>-2779</v>
      </c>
      <c r="V28" s="8">
        <v>-2779</v>
      </c>
      <c r="W28" s="8">
        <v>149910</v>
      </c>
      <c r="X28" s="8">
        <v>575309</v>
      </c>
      <c r="Y28" s="8">
        <v>-425399</v>
      </c>
      <c r="Z28" s="2">
        <v>-73.94</v>
      </c>
      <c r="AA28" s="6">
        <v>575309</v>
      </c>
    </row>
    <row r="29" spans="1:27" ht="12.75">
      <c r="A29" s="25" t="s">
        <v>53</v>
      </c>
      <c r="B29" s="24"/>
      <c r="C29" s="6">
        <v>79299385</v>
      </c>
      <c r="D29" s="6"/>
      <c r="E29" s="7">
        <v>105992000</v>
      </c>
      <c r="F29" s="8">
        <v>100992000</v>
      </c>
      <c r="G29" s="8"/>
      <c r="H29" s="8">
        <v>9752549</v>
      </c>
      <c r="I29" s="8">
        <v>6956521</v>
      </c>
      <c r="J29" s="8">
        <v>16709070</v>
      </c>
      <c r="K29" s="8">
        <v>8988767</v>
      </c>
      <c r="L29" s="8">
        <v>6823800</v>
      </c>
      <c r="M29" s="8"/>
      <c r="N29" s="8">
        <v>15812567</v>
      </c>
      <c r="O29" s="8">
        <v>6823800</v>
      </c>
      <c r="P29" s="8">
        <v>7948287</v>
      </c>
      <c r="Q29" s="8">
        <v>5359660</v>
      </c>
      <c r="R29" s="8">
        <v>20131747</v>
      </c>
      <c r="S29" s="8">
        <v>6100239</v>
      </c>
      <c r="T29" s="8">
        <v>4335766</v>
      </c>
      <c r="U29" s="8">
        <v>7443529</v>
      </c>
      <c r="V29" s="8">
        <v>17879534</v>
      </c>
      <c r="W29" s="8">
        <v>70532918</v>
      </c>
      <c r="X29" s="8">
        <v>100992000</v>
      </c>
      <c r="Y29" s="8">
        <v>-30459082</v>
      </c>
      <c r="Z29" s="2">
        <v>-30.16</v>
      </c>
      <c r="AA29" s="6">
        <v>100992000</v>
      </c>
    </row>
    <row r="30" spans="1:27" ht="12.75">
      <c r="A30" s="25" t="s">
        <v>54</v>
      </c>
      <c r="B30" s="24"/>
      <c r="C30" s="6">
        <v>2334326</v>
      </c>
      <c r="D30" s="6"/>
      <c r="E30" s="7">
        <v>2449041</v>
      </c>
      <c r="F30" s="8">
        <v>2138567</v>
      </c>
      <c r="G30" s="8">
        <v>-12219</v>
      </c>
      <c r="H30" s="8">
        <v>7256</v>
      </c>
      <c r="I30" s="8">
        <v>10191</v>
      </c>
      <c r="J30" s="8">
        <v>5228</v>
      </c>
      <c r="K30" s="8">
        <v>9564</v>
      </c>
      <c r="L30" s="8">
        <v>58723</v>
      </c>
      <c r="M30" s="8">
        <v>45147</v>
      </c>
      <c r="N30" s="8">
        <v>113434</v>
      </c>
      <c r="O30" s="8">
        <v>58723</v>
      </c>
      <c r="P30" s="8">
        <v>7600</v>
      </c>
      <c r="Q30" s="8">
        <v>12779</v>
      </c>
      <c r="R30" s="8">
        <v>79102</v>
      </c>
      <c r="S30" s="8">
        <v>4276</v>
      </c>
      <c r="T30" s="8">
        <v>6232</v>
      </c>
      <c r="U30" s="8">
        <v>1839925</v>
      </c>
      <c r="V30" s="8">
        <v>1850433</v>
      </c>
      <c r="W30" s="8">
        <v>2048197</v>
      </c>
      <c r="X30" s="8">
        <v>2138567</v>
      </c>
      <c r="Y30" s="8">
        <v>-90370</v>
      </c>
      <c r="Z30" s="2">
        <v>-4.23</v>
      </c>
      <c r="AA30" s="6">
        <v>2138567</v>
      </c>
    </row>
    <row r="31" spans="1:27" ht="12.75">
      <c r="A31" s="25" t="s">
        <v>55</v>
      </c>
      <c r="B31" s="24"/>
      <c r="C31" s="6">
        <v>34264237</v>
      </c>
      <c r="D31" s="6"/>
      <c r="E31" s="7">
        <v>51139810</v>
      </c>
      <c r="F31" s="8">
        <v>51330955</v>
      </c>
      <c r="G31" s="8">
        <v>1356468</v>
      </c>
      <c r="H31" s="8">
        <v>4098170</v>
      </c>
      <c r="I31" s="8">
        <v>3999362</v>
      </c>
      <c r="J31" s="8">
        <v>9454000</v>
      </c>
      <c r="K31" s="8">
        <v>3625225</v>
      </c>
      <c r="L31" s="8">
        <v>3660105</v>
      </c>
      <c r="M31" s="8">
        <v>390758</v>
      </c>
      <c r="N31" s="8">
        <v>7676088</v>
      </c>
      <c r="O31" s="8">
        <v>3660105</v>
      </c>
      <c r="P31" s="8">
        <v>697926</v>
      </c>
      <c r="Q31" s="8">
        <v>1808772</v>
      </c>
      <c r="R31" s="8">
        <v>6166803</v>
      </c>
      <c r="S31" s="8">
        <v>1782396</v>
      </c>
      <c r="T31" s="8">
        <v>2264400</v>
      </c>
      <c r="U31" s="8">
        <v>740837</v>
      </c>
      <c r="V31" s="8">
        <v>4787633</v>
      </c>
      <c r="W31" s="8">
        <v>28084524</v>
      </c>
      <c r="X31" s="8">
        <v>51330955</v>
      </c>
      <c r="Y31" s="8">
        <v>-23246431</v>
      </c>
      <c r="Z31" s="2">
        <v>-45.29</v>
      </c>
      <c r="AA31" s="6">
        <v>51330955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86817006</v>
      </c>
      <c r="D33" s="6"/>
      <c r="E33" s="7">
        <v>95243247</v>
      </c>
      <c r="F33" s="8">
        <v>92532018</v>
      </c>
      <c r="G33" s="8">
        <v>3654912</v>
      </c>
      <c r="H33" s="8">
        <v>7030362</v>
      </c>
      <c r="I33" s="8">
        <v>7076840</v>
      </c>
      <c r="J33" s="8">
        <v>17762114</v>
      </c>
      <c r="K33" s="8">
        <v>9098624</v>
      </c>
      <c r="L33" s="8">
        <v>5796402</v>
      </c>
      <c r="M33" s="8">
        <v>2014114</v>
      </c>
      <c r="N33" s="8">
        <v>16909140</v>
      </c>
      <c r="O33" s="8">
        <v>5796402</v>
      </c>
      <c r="P33" s="8">
        <v>3742984</v>
      </c>
      <c r="Q33" s="8">
        <v>1944284</v>
      </c>
      <c r="R33" s="8">
        <v>11483670</v>
      </c>
      <c r="S33" s="8">
        <v>1274180</v>
      </c>
      <c r="T33" s="8">
        <v>2533792</v>
      </c>
      <c r="U33" s="8">
        <v>3814873</v>
      </c>
      <c r="V33" s="8">
        <v>7622845</v>
      </c>
      <c r="W33" s="8">
        <v>53777769</v>
      </c>
      <c r="X33" s="8">
        <v>92532018</v>
      </c>
      <c r="Y33" s="8">
        <v>-38754249</v>
      </c>
      <c r="Z33" s="2">
        <v>-41.88</v>
      </c>
      <c r="AA33" s="6">
        <v>92532018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523942359</v>
      </c>
      <c r="D35" s="33">
        <f>SUM(D24:D34)</f>
        <v>0</v>
      </c>
      <c r="E35" s="34">
        <f t="shared" si="1"/>
        <v>541178934</v>
      </c>
      <c r="F35" s="35">
        <f t="shared" si="1"/>
        <v>532854334</v>
      </c>
      <c r="G35" s="35">
        <f t="shared" si="1"/>
        <v>19038433</v>
      </c>
      <c r="H35" s="35">
        <f t="shared" si="1"/>
        <v>34578338</v>
      </c>
      <c r="I35" s="35">
        <f t="shared" si="1"/>
        <v>31882621</v>
      </c>
      <c r="J35" s="35">
        <f t="shared" si="1"/>
        <v>85499392</v>
      </c>
      <c r="K35" s="35">
        <f t="shared" si="1"/>
        <v>58991870</v>
      </c>
      <c r="L35" s="35">
        <f t="shared" si="1"/>
        <v>42261495</v>
      </c>
      <c r="M35" s="35">
        <f t="shared" si="1"/>
        <v>13696305</v>
      </c>
      <c r="N35" s="35">
        <f t="shared" si="1"/>
        <v>114949670</v>
      </c>
      <c r="O35" s="35">
        <f t="shared" si="1"/>
        <v>28601524</v>
      </c>
      <c r="P35" s="35">
        <f t="shared" si="1"/>
        <v>12396797</v>
      </c>
      <c r="Q35" s="35">
        <f t="shared" si="1"/>
        <v>9125678</v>
      </c>
      <c r="R35" s="35">
        <f t="shared" si="1"/>
        <v>50123999</v>
      </c>
      <c r="S35" s="35">
        <f t="shared" si="1"/>
        <v>9161091</v>
      </c>
      <c r="T35" s="35">
        <f t="shared" si="1"/>
        <v>9140190</v>
      </c>
      <c r="U35" s="35">
        <f t="shared" si="1"/>
        <v>35694806</v>
      </c>
      <c r="V35" s="35">
        <f t="shared" si="1"/>
        <v>53996087</v>
      </c>
      <c r="W35" s="35">
        <f t="shared" si="1"/>
        <v>304569148</v>
      </c>
      <c r="X35" s="35">
        <f t="shared" si="1"/>
        <v>532854334</v>
      </c>
      <c r="Y35" s="35">
        <f t="shared" si="1"/>
        <v>-228285186</v>
      </c>
      <c r="Z35" s="36">
        <f>+IF(X35&lt;&gt;0,+(Y35/X35)*100,0)</f>
        <v>-42.8419497475646</v>
      </c>
      <c r="AA35" s="33">
        <f>SUM(AA24:AA34)</f>
        <v>532854334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-60842396</v>
      </c>
      <c r="D37" s="46">
        <f>+D21-D35</f>
        <v>0</v>
      </c>
      <c r="E37" s="47">
        <f t="shared" si="2"/>
        <v>5814927</v>
      </c>
      <c r="F37" s="48">
        <f t="shared" si="2"/>
        <v>10005187</v>
      </c>
      <c r="G37" s="48">
        <f t="shared" si="2"/>
        <v>81407168</v>
      </c>
      <c r="H37" s="48">
        <f t="shared" si="2"/>
        <v>9156306</v>
      </c>
      <c r="I37" s="48">
        <f t="shared" si="2"/>
        <v>7884197</v>
      </c>
      <c r="J37" s="48">
        <f t="shared" si="2"/>
        <v>98447671</v>
      </c>
      <c r="K37" s="48">
        <f t="shared" si="2"/>
        <v>-36624343</v>
      </c>
      <c r="L37" s="48">
        <f t="shared" si="2"/>
        <v>-7131454</v>
      </c>
      <c r="M37" s="48">
        <f t="shared" si="2"/>
        <v>17273353</v>
      </c>
      <c r="N37" s="48">
        <f t="shared" si="2"/>
        <v>-26482444</v>
      </c>
      <c r="O37" s="48">
        <f t="shared" si="2"/>
        <v>-8105836</v>
      </c>
      <c r="P37" s="48">
        <f t="shared" si="2"/>
        <v>23119236</v>
      </c>
      <c r="Q37" s="48">
        <f t="shared" si="2"/>
        <v>17484470</v>
      </c>
      <c r="R37" s="48">
        <f t="shared" si="2"/>
        <v>32497870</v>
      </c>
      <c r="S37" s="48">
        <f t="shared" si="2"/>
        <v>12620421</v>
      </c>
      <c r="T37" s="48">
        <f t="shared" si="2"/>
        <v>12782712</v>
      </c>
      <c r="U37" s="48">
        <f t="shared" si="2"/>
        <v>-5054426</v>
      </c>
      <c r="V37" s="48">
        <f t="shared" si="2"/>
        <v>20348707</v>
      </c>
      <c r="W37" s="48">
        <f t="shared" si="2"/>
        <v>124811804</v>
      </c>
      <c r="X37" s="48">
        <f>IF(F21=F35,0,X21-X35)</f>
        <v>9937527</v>
      </c>
      <c r="Y37" s="48">
        <f t="shared" si="2"/>
        <v>114874277</v>
      </c>
      <c r="Z37" s="49">
        <f>+IF(X37&lt;&gt;0,+(Y37/X37)*100,0)</f>
        <v>1155.9644265620611</v>
      </c>
      <c r="AA37" s="46">
        <f>+AA21-AA35</f>
        <v>10005187</v>
      </c>
    </row>
    <row r="38" spans="1:27" ht="22.5" customHeight="1">
      <c r="A38" s="50" t="s">
        <v>60</v>
      </c>
      <c r="B38" s="29"/>
      <c r="C38" s="6">
        <v>46962586</v>
      </c>
      <c r="D38" s="6"/>
      <c r="E38" s="7">
        <v>37424700</v>
      </c>
      <c r="F38" s="8">
        <v>41488776</v>
      </c>
      <c r="G38" s="8">
        <v>1152502</v>
      </c>
      <c r="H38" s="8">
        <v>2025855</v>
      </c>
      <c r="I38" s="8">
        <v>4318119</v>
      </c>
      <c r="J38" s="8">
        <v>7496476</v>
      </c>
      <c r="K38" s="8"/>
      <c r="L38" s="8">
        <v>5267872</v>
      </c>
      <c r="M38" s="8"/>
      <c r="N38" s="8">
        <v>5267872</v>
      </c>
      <c r="O38" s="8">
        <v>5267872</v>
      </c>
      <c r="P38" s="8"/>
      <c r="Q38" s="8"/>
      <c r="R38" s="8">
        <v>5267872</v>
      </c>
      <c r="S38" s="8"/>
      <c r="T38" s="8"/>
      <c r="U38" s="8">
        <v>5448878</v>
      </c>
      <c r="V38" s="8">
        <v>5448878</v>
      </c>
      <c r="W38" s="8">
        <v>23481098</v>
      </c>
      <c r="X38" s="8">
        <v>41488776</v>
      </c>
      <c r="Y38" s="8">
        <v>-18007678</v>
      </c>
      <c r="Z38" s="2">
        <v>-43.4</v>
      </c>
      <c r="AA38" s="6">
        <v>41488776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-13879810</v>
      </c>
      <c r="D41" s="56">
        <f>SUM(D37:D40)</f>
        <v>0</v>
      </c>
      <c r="E41" s="57">
        <f t="shared" si="3"/>
        <v>43239627</v>
      </c>
      <c r="F41" s="58">
        <f t="shared" si="3"/>
        <v>51493963</v>
      </c>
      <c r="G41" s="58">
        <f t="shared" si="3"/>
        <v>82559670</v>
      </c>
      <c r="H41" s="58">
        <f t="shared" si="3"/>
        <v>11182161</v>
      </c>
      <c r="I41" s="58">
        <f t="shared" si="3"/>
        <v>12202316</v>
      </c>
      <c r="J41" s="58">
        <f t="shared" si="3"/>
        <v>105944147</v>
      </c>
      <c r="K41" s="58">
        <f t="shared" si="3"/>
        <v>-36624343</v>
      </c>
      <c r="L41" s="58">
        <f t="shared" si="3"/>
        <v>-1863582</v>
      </c>
      <c r="M41" s="58">
        <f t="shared" si="3"/>
        <v>17273353</v>
      </c>
      <c r="N41" s="58">
        <f t="shared" si="3"/>
        <v>-21214572</v>
      </c>
      <c r="O41" s="58">
        <f t="shared" si="3"/>
        <v>-2837964</v>
      </c>
      <c r="P41" s="58">
        <f t="shared" si="3"/>
        <v>23119236</v>
      </c>
      <c r="Q41" s="58">
        <f t="shared" si="3"/>
        <v>17484470</v>
      </c>
      <c r="R41" s="58">
        <f t="shared" si="3"/>
        <v>37765742</v>
      </c>
      <c r="S41" s="58">
        <f t="shared" si="3"/>
        <v>12620421</v>
      </c>
      <c r="T41" s="58">
        <f t="shared" si="3"/>
        <v>12782712</v>
      </c>
      <c r="U41" s="58">
        <f t="shared" si="3"/>
        <v>394452</v>
      </c>
      <c r="V41" s="58">
        <f t="shared" si="3"/>
        <v>25797585</v>
      </c>
      <c r="W41" s="58">
        <f t="shared" si="3"/>
        <v>148292902</v>
      </c>
      <c r="X41" s="58">
        <f t="shared" si="3"/>
        <v>51426303</v>
      </c>
      <c r="Y41" s="58">
        <f t="shared" si="3"/>
        <v>96866599</v>
      </c>
      <c r="Z41" s="59">
        <f>+IF(X41&lt;&gt;0,+(Y41/X41)*100,0)</f>
        <v>188.3600285247026</v>
      </c>
      <c r="AA41" s="56">
        <f>SUM(AA37:AA40)</f>
        <v>51493963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-13879810</v>
      </c>
      <c r="D43" s="64">
        <f>+D41-D42</f>
        <v>0</v>
      </c>
      <c r="E43" s="65">
        <f t="shared" si="4"/>
        <v>43239627</v>
      </c>
      <c r="F43" s="66">
        <f t="shared" si="4"/>
        <v>51493963</v>
      </c>
      <c r="G43" s="66">
        <f t="shared" si="4"/>
        <v>82559670</v>
      </c>
      <c r="H43" s="66">
        <f t="shared" si="4"/>
        <v>11182161</v>
      </c>
      <c r="I43" s="66">
        <f t="shared" si="4"/>
        <v>12202316</v>
      </c>
      <c r="J43" s="66">
        <f t="shared" si="4"/>
        <v>105944147</v>
      </c>
      <c r="K43" s="66">
        <f t="shared" si="4"/>
        <v>-36624343</v>
      </c>
      <c r="L43" s="66">
        <f t="shared" si="4"/>
        <v>-1863582</v>
      </c>
      <c r="M43" s="66">
        <f t="shared" si="4"/>
        <v>17273353</v>
      </c>
      <c r="N43" s="66">
        <f t="shared" si="4"/>
        <v>-21214572</v>
      </c>
      <c r="O43" s="66">
        <f t="shared" si="4"/>
        <v>-2837964</v>
      </c>
      <c r="P43" s="66">
        <f t="shared" si="4"/>
        <v>23119236</v>
      </c>
      <c r="Q43" s="66">
        <f t="shared" si="4"/>
        <v>17484470</v>
      </c>
      <c r="R43" s="66">
        <f t="shared" si="4"/>
        <v>37765742</v>
      </c>
      <c r="S43" s="66">
        <f t="shared" si="4"/>
        <v>12620421</v>
      </c>
      <c r="T43" s="66">
        <f t="shared" si="4"/>
        <v>12782712</v>
      </c>
      <c r="U43" s="66">
        <f t="shared" si="4"/>
        <v>394452</v>
      </c>
      <c r="V43" s="66">
        <f t="shared" si="4"/>
        <v>25797585</v>
      </c>
      <c r="W43" s="66">
        <f t="shared" si="4"/>
        <v>148292902</v>
      </c>
      <c r="X43" s="66">
        <f t="shared" si="4"/>
        <v>51426303</v>
      </c>
      <c r="Y43" s="66">
        <f t="shared" si="4"/>
        <v>96866599</v>
      </c>
      <c r="Z43" s="67">
        <f>+IF(X43&lt;&gt;0,+(Y43/X43)*100,0)</f>
        <v>188.3600285247026</v>
      </c>
      <c r="AA43" s="64">
        <f>+AA41-AA42</f>
        <v>51493963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-13879810</v>
      </c>
      <c r="D45" s="56">
        <f>SUM(D43:D44)</f>
        <v>0</v>
      </c>
      <c r="E45" s="57">
        <f t="shared" si="5"/>
        <v>43239627</v>
      </c>
      <c r="F45" s="58">
        <f t="shared" si="5"/>
        <v>51493963</v>
      </c>
      <c r="G45" s="58">
        <f t="shared" si="5"/>
        <v>82559670</v>
      </c>
      <c r="H45" s="58">
        <f t="shared" si="5"/>
        <v>11182161</v>
      </c>
      <c r="I45" s="58">
        <f t="shared" si="5"/>
        <v>12202316</v>
      </c>
      <c r="J45" s="58">
        <f t="shared" si="5"/>
        <v>105944147</v>
      </c>
      <c r="K45" s="58">
        <f t="shared" si="5"/>
        <v>-36624343</v>
      </c>
      <c r="L45" s="58">
        <f t="shared" si="5"/>
        <v>-1863582</v>
      </c>
      <c r="M45" s="58">
        <f t="shared" si="5"/>
        <v>17273353</v>
      </c>
      <c r="N45" s="58">
        <f t="shared" si="5"/>
        <v>-21214572</v>
      </c>
      <c r="O45" s="58">
        <f t="shared" si="5"/>
        <v>-2837964</v>
      </c>
      <c r="P45" s="58">
        <f t="shared" si="5"/>
        <v>23119236</v>
      </c>
      <c r="Q45" s="58">
        <f t="shared" si="5"/>
        <v>17484470</v>
      </c>
      <c r="R45" s="58">
        <f t="shared" si="5"/>
        <v>37765742</v>
      </c>
      <c r="S45" s="58">
        <f t="shared" si="5"/>
        <v>12620421</v>
      </c>
      <c r="T45" s="58">
        <f t="shared" si="5"/>
        <v>12782712</v>
      </c>
      <c r="U45" s="58">
        <f t="shared" si="5"/>
        <v>394452</v>
      </c>
      <c r="V45" s="58">
        <f t="shared" si="5"/>
        <v>25797585</v>
      </c>
      <c r="W45" s="58">
        <f t="shared" si="5"/>
        <v>148292902</v>
      </c>
      <c r="X45" s="58">
        <f t="shared" si="5"/>
        <v>51426303</v>
      </c>
      <c r="Y45" s="58">
        <f t="shared" si="5"/>
        <v>96866599</v>
      </c>
      <c r="Z45" s="59">
        <f>+IF(X45&lt;&gt;0,+(Y45/X45)*100,0)</f>
        <v>188.3600285247026</v>
      </c>
      <c r="AA45" s="56">
        <f>SUM(AA43:AA44)</f>
        <v>51493963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-13879810</v>
      </c>
      <c r="D47" s="71">
        <f>SUM(D45:D46)</f>
        <v>0</v>
      </c>
      <c r="E47" s="72">
        <f t="shared" si="6"/>
        <v>43239627</v>
      </c>
      <c r="F47" s="73">
        <f t="shared" si="6"/>
        <v>51493963</v>
      </c>
      <c r="G47" s="73">
        <f t="shared" si="6"/>
        <v>82559670</v>
      </c>
      <c r="H47" s="74">
        <f t="shared" si="6"/>
        <v>11182161</v>
      </c>
      <c r="I47" s="74">
        <f t="shared" si="6"/>
        <v>12202316</v>
      </c>
      <c r="J47" s="74">
        <f t="shared" si="6"/>
        <v>105944147</v>
      </c>
      <c r="K47" s="74">
        <f t="shared" si="6"/>
        <v>-36624343</v>
      </c>
      <c r="L47" s="74">
        <f t="shared" si="6"/>
        <v>-1863582</v>
      </c>
      <c r="M47" s="73">
        <f t="shared" si="6"/>
        <v>17273353</v>
      </c>
      <c r="N47" s="73">
        <f t="shared" si="6"/>
        <v>-21214572</v>
      </c>
      <c r="O47" s="74">
        <f t="shared" si="6"/>
        <v>-2837964</v>
      </c>
      <c r="P47" s="74">
        <f t="shared" si="6"/>
        <v>23119236</v>
      </c>
      <c r="Q47" s="74">
        <f t="shared" si="6"/>
        <v>17484470</v>
      </c>
      <c r="R47" s="74">
        <f t="shared" si="6"/>
        <v>37765742</v>
      </c>
      <c r="S47" s="74">
        <f t="shared" si="6"/>
        <v>12620421</v>
      </c>
      <c r="T47" s="73">
        <f t="shared" si="6"/>
        <v>12782712</v>
      </c>
      <c r="U47" s="73">
        <f t="shared" si="6"/>
        <v>394452</v>
      </c>
      <c r="V47" s="74">
        <f t="shared" si="6"/>
        <v>25797585</v>
      </c>
      <c r="W47" s="74">
        <f t="shared" si="6"/>
        <v>148292902</v>
      </c>
      <c r="X47" s="74">
        <f t="shared" si="6"/>
        <v>51426303</v>
      </c>
      <c r="Y47" s="74">
        <f t="shared" si="6"/>
        <v>96866599</v>
      </c>
      <c r="Z47" s="75">
        <f>+IF(X47&lt;&gt;0,+(Y47/X47)*100,0)</f>
        <v>188.3600285247026</v>
      </c>
      <c r="AA47" s="76">
        <f>SUM(AA45:AA46)</f>
        <v>51493963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79057866</v>
      </c>
      <c r="D5" s="6"/>
      <c r="E5" s="7">
        <v>82416420</v>
      </c>
      <c r="F5" s="8">
        <v>87349055</v>
      </c>
      <c r="G5" s="8"/>
      <c r="H5" s="8">
        <v>7428542</v>
      </c>
      <c r="I5" s="8">
        <v>7707698</v>
      </c>
      <c r="J5" s="8">
        <v>15136240</v>
      </c>
      <c r="K5" s="8">
        <v>7385907</v>
      </c>
      <c r="L5" s="8">
        <v>7711207</v>
      </c>
      <c r="M5" s="8">
        <v>7464297</v>
      </c>
      <c r="N5" s="8">
        <v>22561411</v>
      </c>
      <c r="O5" s="8">
        <v>7709832</v>
      </c>
      <c r="P5" s="8">
        <v>441</v>
      </c>
      <c r="Q5" s="8">
        <v>29104</v>
      </c>
      <c r="R5" s="8">
        <v>7739377</v>
      </c>
      <c r="S5" s="8">
        <v>7895796</v>
      </c>
      <c r="T5" s="8">
        <v>7852413</v>
      </c>
      <c r="U5" s="8"/>
      <c r="V5" s="8">
        <v>15748209</v>
      </c>
      <c r="W5" s="8">
        <v>61185237</v>
      </c>
      <c r="X5" s="8">
        <v>87349055</v>
      </c>
      <c r="Y5" s="8">
        <v>-26163818</v>
      </c>
      <c r="Z5" s="2">
        <v>-29.95</v>
      </c>
      <c r="AA5" s="6">
        <v>87349055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>
        <v>300326</v>
      </c>
      <c r="I7" s="8">
        <v>307041</v>
      </c>
      <c r="J7" s="8">
        <v>607367</v>
      </c>
      <c r="K7" s="8">
        <v>350863</v>
      </c>
      <c r="L7" s="8">
        <v>246252</v>
      </c>
      <c r="M7" s="8">
        <v>248129</v>
      </c>
      <c r="N7" s="8">
        <v>845244</v>
      </c>
      <c r="O7" s="8">
        <v>336440</v>
      </c>
      <c r="P7" s="8">
        <v>8972</v>
      </c>
      <c r="Q7" s="8">
        <v>1414</v>
      </c>
      <c r="R7" s="8">
        <v>346826</v>
      </c>
      <c r="S7" s="8">
        <v>258323</v>
      </c>
      <c r="T7" s="8">
        <v>255939</v>
      </c>
      <c r="U7" s="8"/>
      <c r="V7" s="8">
        <v>514262</v>
      </c>
      <c r="W7" s="8">
        <v>2313699</v>
      </c>
      <c r="X7" s="8"/>
      <c r="Y7" s="8">
        <v>2313699</v>
      </c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>
        <v>36059</v>
      </c>
      <c r="I8" s="8">
        <v>36130</v>
      </c>
      <c r="J8" s="8">
        <v>72189</v>
      </c>
      <c r="K8" s="8">
        <v>35989</v>
      </c>
      <c r="L8" s="8">
        <v>35989</v>
      </c>
      <c r="M8" s="8">
        <v>35989</v>
      </c>
      <c r="N8" s="8">
        <v>107967</v>
      </c>
      <c r="O8" s="8">
        <v>36130</v>
      </c>
      <c r="P8" s="8"/>
      <c r="Q8" s="8"/>
      <c r="R8" s="8">
        <v>36130</v>
      </c>
      <c r="S8" s="8">
        <v>36343</v>
      </c>
      <c r="T8" s="8">
        <v>36343</v>
      </c>
      <c r="U8" s="8"/>
      <c r="V8" s="8">
        <v>72686</v>
      </c>
      <c r="W8" s="8">
        <v>288972</v>
      </c>
      <c r="X8" s="8"/>
      <c r="Y8" s="8">
        <v>288972</v>
      </c>
      <c r="Z8" s="2"/>
      <c r="AA8" s="6"/>
    </row>
    <row r="9" spans="1:27" ht="12.75">
      <c r="A9" s="25" t="s">
        <v>35</v>
      </c>
      <c r="B9" s="24"/>
      <c r="C9" s="6">
        <v>3497886</v>
      </c>
      <c r="D9" s="6"/>
      <c r="E9" s="7">
        <v>3723744</v>
      </c>
      <c r="F9" s="8">
        <v>3723744</v>
      </c>
      <c r="G9" s="8"/>
      <c r="H9" s="8">
        <v>308670</v>
      </c>
      <c r="I9" s="8">
        <v>319252</v>
      </c>
      <c r="J9" s="8">
        <v>627922</v>
      </c>
      <c r="K9" s="8">
        <v>320731</v>
      </c>
      <c r="L9" s="8">
        <v>315569</v>
      </c>
      <c r="M9" s="8">
        <v>305890</v>
      </c>
      <c r="N9" s="8">
        <v>942190</v>
      </c>
      <c r="O9" s="8">
        <v>305131</v>
      </c>
      <c r="P9" s="8">
        <v>2400</v>
      </c>
      <c r="Q9" s="8">
        <v>1465</v>
      </c>
      <c r="R9" s="8">
        <v>308996</v>
      </c>
      <c r="S9" s="8">
        <v>291564</v>
      </c>
      <c r="T9" s="8">
        <v>274090</v>
      </c>
      <c r="U9" s="8"/>
      <c r="V9" s="8">
        <v>565654</v>
      </c>
      <c r="W9" s="8">
        <v>2444762</v>
      </c>
      <c r="X9" s="8">
        <v>3723744</v>
      </c>
      <c r="Y9" s="8">
        <v>-1278982</v>
      </c>
      <c r="Z9" s="2">
        <v>-34.35</v>
      </c>
      <c r="AA9" s="6">
        <v>3723744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/>
      <c r="D11" s="6"/>
      <c r="E11" s="7">
        <v>388128</v>
      </c>
      <c r="F11" s="8">
        <v>388128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388128</v>
      </c>
      <c r="Y11" s="8">
        <v>-388128</v>
      </c>
      <c r="Z11" s="2">
        <v>-100</v>
      </c>
      <c r="AA11" s="6">
        <v>388128</v>
      </c>
    </row>
    <row r="12" spans="1:27" ht="12.75">
      <c r="A12" s="25" t="s">
        <v>37</v>
      </c>
      <c r="B12" s="29"/>
      <c r="C12" s="6">
        <v>8071510</v>
      </c>
      <c r="D12" s="6"/>
      <c r="E12" s="7">
        <v>7364004</v>
      </c>
      <c r="F12" s="8">
        <v>7800004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v>6344598</v>
      </c>
      <c r="U12" s="8"/>
      <c r="V12" s="8">
        <v>6344598</v>
      </c>
      <c r="W12" s="8">
        <v>6344598</v>
      </c>
      <c r="X12" s="8">
        <v>7800004</v>
      </c>
      <c r="Y12" s="8">
        <v>-1455406</v>
      </c>
      <c r="Z12" s="2">
        <v>-18.66</v>
      </c>
      <c r="AA12" s="6">
        <v>7800004</v>
      </c>
    </row>
    <row r="13" spans="1:27" ht="12.75">
      <c r="A13" s="23" t="s">
        <v>38</v>
      </c>
      <c r="B13" s="29"/>
      <c r="C13" s="6">
        <v>6601898</v>
      </c>
      <c r="D13" s="6"/>
      <c r="E13" s="7">
        <v>6056112</v>
      </c>
      <c r="F13" s="8">
        <v>15041002</v>
      </c>
      <c r="G13" s="8"/>
      <c r="H13" s="8">
        <v>893329</v>
      </c>
      <c r="I13" s="8">
        <v>902401</v>
      </c>
      <c r="J13" s="8">
        <v>1795730</v>
      </c>
      <c r="K13" s="8">
        <v>850666</v>
      </c>
      <c r="L13" s="8">
        <v>828841</v>
      </c>
      <c r="M13" s="8">
        <v>943249</v>
      </c>
      <c r="N13" s="8">
        <v>2622756</v>
      </c>
      <c r="O13" s="8">
        <v>939193</v>
      </c>
      <c r="P13" s="8"/>
      <c r="Q13" s="8"/>
      <c r="R13" s="8">
        <v>939193</v>
      </c>
      <c r="S13" s="8">
        <v>16735</v>
      </c>
      <c r="T13" s="8">
        <v>1098835</v>
      </c>
      <c r="U13" s="8"/>
      <c r="V13" s="8">
        <v>1115570</v>
      </c>
      <c r="W13" s="8">
        <v>6473249</v>
      </c>
      <c r="X13" s="8">
        <v>15041002</v>
      </c>
      <c r="Y13" s="8">
        <v>-8567753</v>
      </c>
      <c r="Z13" s="2">
        <v>-56.96</v>
      </c>
      <c r="AA13" s="6">
        <v>15041002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607071</v>
      </c>
      <c r="D15" s="6"/>
      <c r="E15" s="7">
        <v>398088</v>
      </c>
      <c r="F15" s="8">
        <v>398088</v>
      </c>
      <c r="G15" s="8"/>
      <c r="H15" s="8"/>
      <c r="I15" s="8"/>
      <c r="J15" s="8"/>
      <c r="K15" s="8"/>
      <c r="L15" s="8"/>
      <c r="M15" s="8"/>
      <c r="N15" s="8"/>
      <c r="O15" s="8"/>
      <c r="P15" s="8">
        <v>6700</v>
      </c>
      <c r="Q15" s="8">
        <v>1100</v>
      </c>
      <c r="R15" s="8">
        <v>7800</v>
      </c>
      <c r="S15" s="8">
        <v>6900</v>
      </c>
      <c r="T15" s="8">
        <v>600</v>
      </c>
      <c r="U15" s="8"/>
      <c r="V15" s="8">
        <v>7500</v>
      </c>
      <c r="W15" s="8">
        <v>15300</v>
      </c>
      <c r="X15" s="8">
        <v>398088</v>
      </c>
      <c r="Y15" s="8">
        <v>-382788</v>
      </c>
      <c r="Z15" s="2">
        <v>-96.16</v>
      </c>
      <c r="AA15" s="6">
        <v>398088</v>
      </c>
    </row>
    <row r="16" spans="1:27" ht="12.75">
      <c r="A16" s="23" t="s">
        <v>41</v>
      </c>
      <c r="B16" s="29"/>
      <c r="C16" s="6">
        <v>1293409</v>
      </c>
      <c r="D16" s="6"/>
      <c r="E16" s="7">
        <v>4743240</v>
      </c>
      <c r="F16" s="8">
        <v>2743240</v>
      </c>
      <c r="G16" s="8"/>
      <c r="H16" s="8">
        <v>205570</v>
      </c>
      <c r="I16" s="8">
        <v>200707</v>
      </c>
      <c r="J16" s="8">
        <v>406277</v>
      </c>
      <c r="K16" s="8">
        <v>238612</v>
      </c>
      <c r="L16" s="8">
        <v>118695</v>
      </c>
      <c r="M16" s="8">
        <v>154479</v>
      </c>
      <c r="N16" s="8">
        <v>511786</v>
      </c>
      <c r="O16" s="8">
        <v>180922</v>
      </c>
      <c r="P16" s="8">
        <v>144098</v>
      </c>
      <c r="Q16" s="8">
        <v>17005</v>
      </c>
      <c r="R16" s="8">
        <v>342025</v>
      </c>
      <c r="S16" s="8"/>
      <c r="T16" s="8"/>
      <c r="U16" s="8"/>
      <c r="V16" s="8"/>
      <c r="W16" s="8">
        <v>1260088</v>
      </c>
      <c r="X16" s="8">
        <v>2743240</v>
      </c>
      <c r="Y16" s="8">
        <v>-1483152</v>
      </c>
      <c r="Z16" s="2">
        <v>-54.07</v>
      </c>
      <c r="AA16" s="6">
        <v>2743240</v>
      </c>
    </row>
    <row r="17" spans="1:27" ht="12.75">
      <c r="A17" s="23" t="s">
        <v>42</v>
      </c>
      <c r="B17" s="29"/>
      <c r="C17" s="6"/>
      <c r="D17" s="6"/>
      <c r="E17" s="7">
        <v>10757796</v>
      </c>
      <c r="F17" s="8">
        <v>10757796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10757796</v>
      </c>
      <c r="Y17" s="8">
        <v>-10757796</v>
      </c>
      <c r="Z17" s="2">
        <v>-100</v>
      </c>
      <c r="AA17" s="6">
        <v>10757796</v>
      </c>
    </row>
    <row r="18" spans="1:27" ht="12.75">
      <c r="A18" s="23" t="s">
        <v>43</v>
      </c>
      <c r="B18" s="29"/>
      <c r="C18" s="6">
        <v>112485192</v>
      </c>
      <c r="D18" s="6"/>
      <c r="E18" s="7">
        <v>127505016</v>
      </c>
      <c r="F18" s="8">
        <v>127505016</v>
      </c>
      <c r="G18" s="8"/>
      <c r="H18" s="8"/>
      <c r="I18" s="8"/>
      <c r="J18" s="8"/>
      <c r="K18" s="8"/>
      <c r="L18" s="8"/>
      <c r="M18" s="8">
        <v>41497000</v>
      </c>
      <c r="N18" s="8">
        <v>41497000</v>
      </c>
      <c r="O18" s="8"/>
      <c r="P18" s="8"/>
      <c r="Q18" s="8"/>
      <c r="R18" s="8"/>
      <c r="S18" s="8"/>
      <c r="T18" s="8"/>
      <c r="U18" s="8"/>
      <c r="V18" s="8"/>
      <c r="W18" s="8">
        <v>41497000</v>
      </c>
      <c r="X18" s="8">
        <v>127505016</v>
      </c>
      <c r="Y18" s="8">
        <v>-86008016</v>
      </c>
      <c r="Z18" s="2">
        <v>-67.45</v>
      </c>
      <c r="AA18" s="6">
        <v>127505016</v>
      </c>
    </row>
    <row r="19" spans="1:27" ht="12.75">
      <c r="A19" s="23" t="s">
        <v>44</v>
      </c>
      <c r="B19" s="29"/>
      <c r="C19" s="6">
        <v>4909378</v>
      </c>
      <c r="D19" s="6"/>
      <c r="E19" s="7">
        <v>2949168</v>
      </c>
      <c r="F19" s="26">
        <v>2949168</v>
      </c>
      <c r="G19" s="26"/>
      <c r="H19" s="26">
        <v>1082213</v>
      </c>
      <c r="I19" s="26">
        <v>1328832</v>
      </c>
      <c r="J19" s="26">
        <v>2411045</v>
      </c>
      <c r="K19" s="26">
        <v>1033793</v>
      </c>
      <c r="L19" s="26">
        <v>554720</v>
      </c>
      <c r="M19" s="26">
        <v>593642</v>
      </c>
      <c r="N19" s="26">
        <v>2182155</v>
      </c>
      <c r="O19" s="26">
        <v>1063457</v>
      </c>
      <c r="P19" s="26">
        <v>446797</v>
      </c>
      <c r="Q19" s="26">
        <v>268699</v>
      </c>
      <c r="R19" s="26">
        <v>1778953</v>
      </c>
      <c r="S19" s="26">
        <v>4821</v>
      </c>
      <c r="T19" s="26">
        <v>181317</v>
      </c>
      <c r="U19" s="26"/>
      <c r="V19" s="26">
        <v>186138</v>
      </c>
      <c r="W19" s="26">
        <v>6558291</v>
      </c>
      <c r="X19" s="26">
        <v>2949168</v>
      </c>
      <c r="Y19" s="26">
        <v>3609123</v>
      </c>
      <c r="Z19" s="27">
        <v>122.38</v>
      </c>
      <c r="AA19" s="28">
        <v>2949168</v>
      </c>
    </row>
    <row r="20" spans="1:27" ht="12.75">
      <c r="A20" s="23" t="s">
        <v>45</v>
      </c>
      <c r="B20" s="29"/>
      <c r="C20" s="6">
        <v>3456105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219980315</v>
      </c>
      <c r="D21" s="33">
        <f t="shared" si="0"/>
        <v>0</v>
      </c>
      <c r="E21" s="34">
        <f t="shared" si="0"/>
        <v>246301716</v>
      </c>
      <c r="F21" s="35">
        <f t="shared" si="0"/>
        <v>258655241</v>
      </c>
      <c r="G21" s="35">
        <f t="shared" si="0"/>
        <v>0</v>
      </c>
      <c r="H21" s="35">
        <f t="shared" si="0"/>
        <v>10254709</v>
      </c>
      <c r="I21" s="35">
        <f t="shared" si="0"/>
        <v>10802061</v>
      </c>
      <c r="J21" s="35">
        <f t="shared" si="0"/>
        <v>21056770</v>
      </c>
      <c r="K21" s="35">
        <f t="shared" si="0"/>
        <v>10216561</v>
      </c>
      <c r="L21" s="35">
        <f t="shared" si="0"/>
        <v>9811273</v>
      </c>
      <c r="M21" s="35">
        <f t="shared" si="0"/>
        <v>51242675</v>
      </c>
      <c r="N21" s="35">
        <f t="shared" si="0"/>
        <v>71270509</v>
      </c>
      <c r="O21" s="35">
        <f t="shared" si="0"/>
        <v>10571105</v>
      </c>
      <c r="P21" s="35">
        <f t="shared" si="0"/>
        <v>609408</v>
      </c>
      <c r="Q21" s="35">
        <f t="shared" si="0"/>
        <v>318787</v>
      </c>
      <c r="R21" s="35">
        <f t="shared" si="0"/>
        <v>11499300</v>
      </c>
      <c r="S21" s="35">
        <f t="shared" si="0"/>
        <v>8510482</v>
      </c>
      <c r="T21" s="35">
        <f t="shared" si="0"/>
        <v>16044135</v>
      </c>
      <c r="U21" s="35">
        <f t="shared" si="0"/>
        <v>0</v>
      </c>
      <c r="V21" s="35">
        <f t="shared" si="0"/>
        <v>24554617</v>
      </c>
      <c r="W21" s="35">
        <f t="shared" si="0"/>
        <v>128381196</v>
      </c>
      <c r="X21" s="35">
        <f t="shared" si="0"/>
        <v>258655241</v>
      </c>
      <c r="Y21" s="35">
        <f t="shared" si="0"/>
        <v>-130274045</v>
      </c>
      <c r="Z21" s="36">
        <f>+IF(X21&lt;&gt;0,+(Y21/X21)*100,0)</f>
        <v>-50.36590192270645</v>
      </c>
      <c r="AA21" s="33">
        <f>SUM(AA5:AA20)</f>
        <v>258655241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68521779</v>
      </c>
      <c r="D24" s="6"/>
      <c r="E24" s="7">
        <v>84071904</v>
      </c>
      <c r="F24" s="8">
        <v>77758474</v>
      </c>
      <c r="G24" s="8"/>
      <c r="H24" s="8">
        <v>113467</v>
      </c>
      <c r="I24" s="8">
        <v>61965</v>
      </c>
      <c r="J24" s="8">
        <v>175432</v>
      </c>
      <c r="K24" s="8">
        <v>272855</v>
      </c>
      <c r="L24" s="8">
        <v>5862407</v>
      </c>
      <c r="M24" s="8">
        <v>5981</v>
      </c>
      <c r="N24" s="8">
        <v>6141243</v>
      </c>
      <c r="O24" s="8">
        <v>11258838</v>
      </c>
      <c r="P24" s="8"/>
      <c r="Q24" s="8">
        <v>7304</v>
      </c>
      <c r="R24" s="8">
        <v>11266142</v>
      </c>
      <c r="S24" s="8"/>
      <c r="T24" s="8">
        <v>5563933</v>
      </c>
      <c r="U24" s="8"/>
      <c r="V24" s="8">
        <v>5563933</v>
      </c>
      <c r="W24" s="8">
        <v>23146750</v>
      </c>
      <c r="X24" s="8">
        <v>77758474</v>
      </c>
      <c r="Y24" s="8">
        <v>-54611724</v>
      </c>
      <c r="Z24" s="2">
        <v>-70.23</v>
      </c>
      <c r="AA24" s="6">
        <v>77758474</v>
      </c>
    </row>
    <row r="25" spans="1:27" ht="12.75">
      <c r="A25" s="25" t="s">
        <v>49</v>
      </c>
      <c r="B25" s="24"/>
      <c r="C25" s="6">
        <v>10572713</v>
      </c>
      <c r="D25" s="6"/>
      <c r="E25" s="7">
        <v>11485896</v>
      </c>
      <c r="F25" s="8">
        <v>11505891</v>
      </c>
      <c r="G25" s="8"/>
      <c r="H25" s="8"/>
      <c r="I25" s="8"/>
      <c r="J25" s="8"/>
      <c r="K25" s="8">
        <v>383761</v>
      </c>
      <c r="L25" s="8">
        <v>894533</v>
      </c>
      <c r="M25" s="8"/>
      <c r="N25" s="8">
        <v>1278294</v>
      </c>
      <c r="O25" s="8">
        <v>1789066</v>
      </c>
      <c r="P25" s="8"/>
      <c r="Q25" s="8"/>
      <c r="R25" s="8">
        <v>1789066</v>
      </c>
      <c r="S25" s="8"/>
      <c r="T25" s="8">
        <v>1229463</v>
      </c>
      <c r="U25" s="8"/>
      <c r="V25" s="8">
        <v>1229463</v>
      </c>
      <c r="W25" s="8">
        <v>4296823</v>
      </c>
      <c r="X25" s="8">
        <v>11505891</v>
      </c>
      <c r="Y25" s="8">
        <v>-7209068</v>
      </c>
      <c r="Z25" s="2">
        <v>-62.66</v>
      </c>
      <c r="AA25" s="6">
        <v>11505891</v>
      </c>
    </row>
    <row r="26" spans="1:27" ht="12.75">
      <c r="A26" s="25" t="s">
        <v>50</v>
      </c>
      <c r="B26" s="24"/>
      <c r="C26" s="6">
        <v>30354191</v>
      </c>
      <c r="D26" s="6"/>
      <c r="E26" s="7">
        <v>9550008</v>
      </c>
      <c r="F26" s="8">
        <v>28999998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28999998</v>
      </c>
      <c r="Y26" s="8">
        <v>-28999998</v>
      </c>
      <c r="Z26" s="2">
        <v>-100</v>
      </c>
      <c r="AA26" s="6">
        <v>28999998</v>
      </c>
    </row>
    <row r="27" spans="1:27" ht="12.75">
      <c r="A27" s="25" t="s">
        <v>51</v>
      </c>
      <c r="B27" s="24"/>
      <c r="C27" s="6">
        <v>15646610</v>
      </c>
      <c r="D27" s="6"/>
      <c r="E27" s="7">
        <v>28589232</v>
      </c>
      <c r="F27" s="8">
        <v>25589222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25589222</v>
      </c>
      <c r="Y27" s="8">
        <v>-25589222</v>
      </c>
      <c r="Z27" s="2">
        <v>-100</v>
      </c>
      <c r="AA27" s="6">
        <v>25589222</v>
      </c>
    </row>
    <row r="28" spans="1:27" ht="12.75">
      <c r="A28" s="25" t="s">
        <v>52</v>
      </c>
      <c r="B28" s="24"/>
      <c r="C28" s="6">
        <v>513073</v>
      </c>
      <c r="D28" s="6"/>
      <c r="E28" s="7">
        <v>150000</v>
      </c>
      <c r="F28" s="8">
        <v>1350000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1350000</v>
      </c>
      <c r="Y28" s="8">
        <v>-1350000</v>
      </c>
      <c r="Z28" s="2">
        <v>-100</v>
      </c>
      <c r="AA28" s="6">
        <v>1350000</v>
      </c>
    </row>
    <row r="29" spans="1:27" ht="12.75">
      <c r="A29" s="25" t="s">
        <v>53</v>
      </c>
      <c r="B29" s="24"/>
      <c r="C29" s="6">
        <v>332118</v>
      </c>
      <c r="D29" s="6"/>
      <c r="E29" s="7">
        <v>1500000</v>
      </c>
      <c r="F29" s="8">
        <v>767000</v>
      </c>
      <c r="G29" s="8"/>
      <c r="H29" s="8"/>
      <c r="I29" s="8"/>
      <c r="J29" s="8"/>
      <c r="K29" s="8"/>
      <c r="L29" s="8"/>
      <c r="M29" s="8"/>
      <c r="N29" s="8"/>
      <c r="O29" s="8">
        <v>201262</v>
      </c>
      <c r="P29" s="8"/>
      <c r="Q29" s="8">
        <v>97398</v>
      </c>
      <c r="R29" s="8">
        <v>298660</v>
      </c>
      <c r="S29" s="8"/>
      <c r="T29" s="8">
        <v>70552</v>
      </c>
      <c r="U29" s="8"/>
      <c r="V29" s="8">
        <v>70552</v>
      </c>
      <c r="W29" s="8">
        <v>369212</v>
      </c>
      <c r="X29" s="8">
        <v>767000</v>
      </c>
      <c r="Y29" s="8">
        <v>-397788</v>
      </c>
      <c r="Z29" s="2">
        <v>-51.86</v>
      </c>
      <c r="AA29" s="6">
        <v>767000</v>
      </c>
    </row>
    <row r="30" spans="1:27" ht="12.75">
      <c r="A30" s="25" t="s">
        <v>54</v>
      </c>
      <c r="B30" s="24"/>
      <c r="C30" s="6">
        <v>1950750</v>
      </c>
      <c r="D30" s="6"/>
      <c r="E30" s="7">
        <v>3350016</v>
      </c>
      <c r="F30" s="8">
        <v>3399996</v>
      </c>
      <c r="G30" s="8"/>
      <c r="H30" s="8">
        <v>245125</v>
      </c>
      <c r="I30" s="8">
        <v>256416</v>
      </c>
      <c r="J30" s="8">
        <v>501541</v>
      </c>
      <c r="K30" s="8">
        <v>9985</v>
      </c>
      <c r="L30" s="8">
        <v>50210</v>
      </c>
      <c r="M30" s="8">
        <v>288577</v>
      </c>
      <c r="N30" s="8">
        <v>348772</v>
      </c>
      <c r="O30" s="8">
        <v>58520</v>
      </c>
      <c r="P30" s="8"/>
      <c r="Q30" s="8">
        <v>8269</v>
      </c>
      <c r="R30" s="8">
        <v>66789</v>
      </c>
      <c r="S30" s="8">
        <v>305306</v>
      </c>
      <c r="T30" s="8">
        <v>296177</v>
      </c>
      <c r="U30" s="8"/>
      <c r="V30" s="8">
        <v>601483</v>
      </c>
      <c r="W30" s="8">
        <v>1518585</v>
      </c>
      <c r="X30" s="8">
        <v>3399996</v>
      </c>
      <c r="Y30" s="8">
        <v>-1881411</v>
      </c>
      <c r="Z30" s="2">
        <v>-55.34</v>
      </c>
      <c r="AA30" s="6">
        <v>3399996</v>
      </c>
    </row>
    <row r="31" spans="1:27" ht="12.75">
      <c r="A31" s="25" t="s">
        <v>55</v>
      </c>
      <c r="B31" s="24"/>
      <c r="C31" s="6">
        <v>23328508</v>
      </c>
      <c r="D31" s="6"/>
      <c r="E31" s="7">
        <v>28056576</v>
      </c>
      <c r="F31" s="8">
        <v>30435526</v>
      </c>
      <c r="G31" s="8"/>
      <c r="H31" s="8">
        <v>1675467</v>
      </c>
      <c r="I31" s="8">
        <v>2132242</v>
      </c>
      <c r="J31" s="8">
        <v>3807709</v>
      </c>
      <c r="K31" s="8">
        <v>2832080</v>
      </c>
      <c r="L31" s="8">
        <v>440491</v>
      </c>
      <c r="M31" s="8">
        <v>2263577</v>
      </c>
      <c r="N31" s="8">
        <v>5536148</v>
      </c>
      <c r="O31" s="8">
        <v>64732</v>
      </c>
      <c r="P31" s="8"/>
      <c r="Q31" s="8">
        <v>1524964</v>
      </c>
      <c r="R31" s="8">
        <v>1589696</v>
      </c>
      <c r="S31" s="8">
        <v>3275595</v>
      </c>
      <c r="T31" s="8">
        <v>1520576</v>
      </c>
      <c r="U31" s="8"/>
      <c r="V31" s="8">
        <v>4796171</v>
      </c>
      <c r="W31" s="8">
        <v>15729724</v>
      </c>
      <c r="X31" s="8">
        <v>30435526</v>
      </c>
      <c r="Y31" s="8">
        <v>-14705802</v>
      </c>
      <c r="Z31" s="2">
        <v>-48.32</v>
      </c>
      <c r="AA31" s="6">
        <v>30435526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35555479</v>
      </c>
      <c r="D33" s="6"/>
      <c r="E33" s="7">
        <v>51482976</v>
      </c>
      <c r="F33" s="8">
        <v>48543906</v>
      </c>
      <c r="G33" s="8"/>
      <c r="H33" s="8">
        <v>1445502</v>
      </c>
      <c r="I33" s="8">
        <v>4603785</v>
      </c>
      <c r="J33" s="8">
        <v>6049287</v>
      </c>
      <c r="K33" s="8">
        <v>4687690</v>
      </c>
      <c r="L33" s="8">
        <v>936330</v>
      </c>
      <c r="M33" s="8">
        <v>3550350</v>
      </c>
      <c r="N33" s="8">
        <v>9174370</v>
      </c>
      <c r="O33" s="8">
        <v>1420439</v>
      </c>
      <c r="P33" s="8"/>
      <c r="Q33" s="8">
        <v>3119096</v>
      </c>
      <c r="R33" s="8">
        <v>4539535</v>
      </c>
      <c r="S33" s="8">
        <v>1016918</v>
      </c>
      <c r="T33" s="8">
        <v>2168248</v>
      </c>
      <c r="U33" s="8"/>
      <c r="V33" s="8">
        <v>3185166</v>
      </c>
      <c r="W33" s="8">
        <v>22948358</v>
      </c>
      <c r="X33" s="8">
        <v>48543906</v>
      </c>
      <c r="Y33" s="8">
        <v>-25595548</v>
      </c>
      <c r="Z33" s="2">
        <v>-52.73</v>
      </c>
      <c r="AA33" s="6">
        <v>48543906</v>
      </c>
    </row>
    <row r="34" spans="1:27" ht="12.75">
      <c r="A34" s="23" t="s">
        <v>57</v>
      </c>
      <c r="B34" s="29"/>
      <c r="C34" s="6">
        <v>332769</v>
      </c>
      <c r="D34" s="6"/>
      <c r="E34" s="7">
        <v>2567304</v>
      </c>
      <c r="F34" s="8">
        <v>2567304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2567304</v>
      </c>
      <c r="Y34" s="8">
        <v>-2567304</v>
      </c>
      <c r="Z34" s="2">
        <v>-100</v>
      </c>
      <c r="AA34" s="6">
        <v>2567304</v>
      </c>
    </row>
    <row r="35" spans="1:27" ht="12.75">
      <c r="A35" s="40" t="s">
        <v>58</v>
      </c>
      <c r="B35" s="32"/>
      <c r="C35" s="33">
        <f aca="true" t="shared" si="1" ref="C35:Y35">SUM(C24:C34)</f>
        <v>187107990</v>
      </c>
      <c r="D35" s="33">
        <f>SUM(D24:D34)</f>
        <v>0</v>
      </c>
      <c r="E35" s="34">
        <f t="shared" si="1"/>
        <v>220803912</v>
      </c>
      <c r="F35" s="35">
        <f t="shared" si="1"/>
        <v>230917317</v>
      </c>
      <c r="G35" s="35">
        <f t="shared" si="1"/>
        <v>0</v>
      </c>
      <c r="H35" s="35">
        <f t="shared" si="1"/>
        <v>3479561</v>
      </c>
      <c r="I35" s="35">
        <f t="shared" si="1"/>
        <v>7054408</v>
      </c>
      <c r="J35" s="35">
        <f t="shared" si="1"/>
        <v>10533969</v>
      </c>
      <c r="K35" s="35">
        <f t="shared" si="1"/>
        <v>8186371</v>
      </c>
      <c r="L35" s="35">
        <f t="shared" si="1"/>
        <v>8183971</v>
      </c>
      <c r="M35" s="35">
        <f t="shared" si="1"/>
        <v>6108485</v>
      </c>
      <c r="N35" s="35">
        <f t="shared" si="1"/>
        <v>22478827</v>
      </c>
      <c r="O35" s="35">
        <f t="shared" si="1"/>
        <v>14792857</v>
      </c>
      <c r="P35" s="35">
        <f t="shared" si="1"/>
        <v>0</v>
      </c>
      <c r="Q35" s="35">
        <f t="shared" si="1"/>
        <v>4757031</v>
      </c>
      <c r="R35" s="35">
        <f t="shared" si="1"/>
        <v>19549888</v>
      </c>
      <c r="S35" s="35">
        <f t="shared" si="1"/>
        <v>4597819</v>
      </c>
      <c r="T35" s="35">
        <f t="shared" si="1"/>
        <v>10848949</v>
      </c>
      <c r="U35" s="35">
        <f t="shared" si="1"/>
        <v>0</v>
      </c>
      <c r="V35" s="35">
        <f t="shared" si="1"/>
        <v>15446768</v>
      </c>
      <c r="W35" s="35">
        <f t="shared" si="1"/>
        <v>68009452</v>
      </c>
      <c r="X35" s="35">
        <f t="shared" si="1"/>
        <v>230917317</v>
      </c>
      <c r="Y35" s="35">
        <f t="shared" si="1"/>
        <v>-162907865</v>
      </c>
      <c r="Z35" s="36">
        <f>+IF(X35&lt;&gt;0,+(Y35/X35)*100,0)</f>
        <v>-70.54813693335957</v>
      </c>
      <c r="AA35" s="33">
        <f>SUM(AA24:AA34)</f>
        <v>230917317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32872325</v>
      </c>
      <c r="D37" s="46">
        <f>+D21-D35</f>
        <v>0</v>
      </c>
      <c r="E37" s="47">
        <f t="shared" si="2"/>
        <v>25497804</v>
      </c>
      <c r="F37" s="48">
        <f t="shared" si="2"/>
        <v>27737924</v>
      </c>
      <c r="G37" s="48">
        <f t="shared" si="2"/>
        <v>0</v>
      </c>
      <c r="H37" s="48">
        <f t="shared" si="2"/>
        <v>6775148</v>
      </c>
      <c r="I37" s="48">
        <f t="shared" si="2"/>
        <v>3747653</v>
      </c>
      <c r="J37" s="48">
        <f t="shared" si="2"/>
        <v>10522801</v>
      </c>
      <c r="K37" s="48">
        <f t="shared" si="2"/>
        <v>2030190</v>
      </c>
      <c r="L37" s="48">
        <f t="shared" si="2"/>
        <v>1627302</v>
      </c>
      <c r="M37" s="48">
        <f t="shared" si="2"/>
        <v>45134190</v>
      </c>
      <c r="N37" s="48">
        <f t="shared" si="2"/>
        <v>48791682</v>
      </c>
      <c r="O37" s="48">
        <f t="shared" si="2"/>
        <v>-4221752</v>
      </c>
      <c r="P37" s="48">
        <f t="shared" si="2"/>
        <v>609408</v>
      </c>
      <c r="Q37" s="48">
        <f t="shared" si="2"/>
        <v>-4438244</v>
      </c>
      <c r="R37" s="48">
        <f t="shared" si="2"/>
        <v>-8050588</v>
      </c>
      <c r="S37" s="48">
        <f t="shared" si="2"/>
        <v>3912663</v>
      </c>
      <c r="T37" s="48">
        <f t="shared" si="2"/>
        <v>5195186</v>
      </c>
      <c r="U37" s="48">
        <f t="shared" si="2"/>
        <v>0</v>
      </c>
      <c r="V37" s="48">
        <f t="shared" si="2"/>
        <v>9107849</v>
      </c>
      <c r="W37" s="48">
        <f t="shared" si="2"/>
        <v>60371744</v>
      </c>
      <c r="X37" s="48">
        <f>IF(F21=F35,0,X21-X35)</f>
        <v>27737924</v>
      </c>
      <c r="Y37" s="48">
        <f t="shared" si="2"/>
        <v>32633820</v>
      </c>
      <c r="Z37" s="49">
        <f>+IF(X37&lt;&gt;0,+(Y37/X37)*100,0)</f>
        <v>117.65054947875694</v>
      </c>
      <c r="AA37" s="46">
        <f>+AA21-AA35</f>
        <v>27737924</v>
      </c>
    </row>
    <row r="38" spans="1:27" ht="22.5" customHeight="1">
      <c r="A38" s="50" t="s">
        <v>60</v>
      </c>
      <c r="B38" s="29"/>
      <c r="C38" s="6">
        <v>41332179</v>
      </c>
      <c r="D38" s="6"/>
      <c r="E38" s="7">
        <v>26812008</v>
      </c>
      <c r="F38" s="8">
        <v>26816923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v>4383534</v>
      </c>
      <c r="U38" s="8"/>
      <c r="V38" s="8">
        <v>4383534</v>
      </c>
      <c r="W38" s="8">
        <v>4383534</v>
      </c>
      <c r="X38" s="8">
        <v>26816923</v>
      </c>
      <c r="Y38" s="8">
        <v>-22433389</v>
      </c>
      <c r="Z38" s="2">
        <v>-83.65</v>
      </c>
      <c r="AA38" s="6">
        <v>26816923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74204504</v>
      </c>
      <c r="D41" s="56">
        <f>SUM(D37:D40)</f>
        <v>0</v>
      </c>
      <c r="E41" s="57">
        <f t="shared" si="3"/>
        <v>52309812</v>
      </c>
      <c r="F41" s="58">
        <f t="shared" si="3"/>
        <v>54554847</v>
      </c>
      <c r="G41" s="58">
        <f t="shared" si="3"/>
        <v>0</v>
      </c>
      <c r="H41" s="58">
        <f t="shared" si="3"/>
        <v>6775148</v>
      </c>
      <c r="I41" s="58">
        <f t="shared" si="3"/>
        <v>3747653</v>
      </c>
      <c r="J41" s="58">
        <f t="shared" si="3"/>
        <v>10522801</v>
      </c>
      <c r="K41" s="58">
        <f t="shared" si="3"/>
        <v>2030190</v>
      </c>
      <c r="L41" s="58">
        <f t="shared" si="3"/>
        <v>1627302</v>
      </c>
      <c r="M41" s="58">
        <f t="shared" si="3"/>
        <v>45134190</v>
      </c>
      <c r="N41" s="58">
        <f t="shared" si="3"/>
        <v>48791682</v>
      </c>
      <c r="O41" s="58">
        <f t="shared" si="3"/>
        <v>-4221752</v>
      </c>
      <c r="P41" s="58">
        <f t="shared" si="3"/>
        <v>609408</v>
      </c>
      <c r="Q41" s="58">
        <f t="shared" si="3"/>
        <v>-4438244</v>
      </c>
      <c r="R41" s="58">
        <f t="shared" si="3"/>
        <v>-8050588</v>
      </c>
      <c r="S41" s="58">
        <f t="shared" si="3"/>
        <v>3912663</v>
      </c>
      <c r="T41" s="58">
        <f t="shared" si="3"/>
        <v>9578720</v>
      </c>
      <c r="U41" s="58">
        <f t="shared" si="3"/>
        <v>0</v>
      </c>
      <c r="V41" s="58">
        <f t="shared" si="3"/>
        <v>13491383</v>
      </c>
      <c r="W41" s="58">
        <f t="shared" si="3"/>
        <v>64755278</v>
      </c>
      <c r="X41" s="58">
        <f t="shared" si="3"/>
        <v>54554847</v>
      </c>
      <c r="Y41" s="58">
        <f t="shared" si="3"/>
        <v>10200431</v>
      </c>
      <c r="Z41" s="59">
        <f>+IF(X41&lt;&gt;0,+(Y41/X41)*100,0)</f>
        <v>18.697570538507787</v>
      </c>
      <c r="AA41" s="56">
        <f>SUM(AA37:AA40)</f>
        <v>54554847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74204504</v>
      </c>
      <c r="D43" s="64">
        <f>+D41-D42</f>
        <v>0</v>
      </c>
      <c r="E43" s="65">
        <f t="shared" si="4"/>
        <v>52309812</v>
      </c>
      <c r="F43" s="66">
        <f t="shared" si="4"/>
        <v>54554847</v>
      </c>
      <c r="G43" s="66">
        <f t="shared" si="4"/>
        <v>0</v>
      </c>
      <c r="H43" s="66">
        <f t="shared" si="4"/>
        <v>6775148</v>
      </c>
      <c r="I43" s="66">
        <f t="shared" si="4"/>
        <v>3747653</v>
      </c>
      <c r="J43" s="66">
        <f t="shared" si="4"/>
        <v>10522801</v>
      </c>
      <c r="K43" s="66">
        <f t="shared" si="4"/>
        <v>2030190</v>
      </c>
      <c r="L43" s="66">
        <f t="shared" si="4"/>
        <v>1627302</v>
      </c>
      <c r="M43" s="66">
        <f t="shared" si="4"/>
        <v>45134190</v>
      </c>
      <c r="N43" s="66">
        <f t="shared" si="4"/>
        <v>48791682</v>
      </c>
      <c r="O43" s="66">
        <f t="shared" si="4"/>
        <v>-4221752</v>
      </c>
      <c r="P43" s="66">
        <f t="shared" si="4"/>
        <v>609408</v>
      </c>
      <c r="Q43" s="66">
        <f t="shared" si="4"/>
        <v>-4438244</v>
      </c>
      <c r="R43" s="66">
        <f t="shared" si="4"/>
        <v>-8050588</v>
      </c>
      <c r="S43" s="66">
        <f t="shared" si="4"/>
        <v>3912663</v>
      </c>
      <c r="T43" s="66">
        <f t="shared" si="4"/>
        <v>9578720</v>
      </c>
      <c r="U43" s="66">
        <f t="shared" si="4"/>
        <v>0</v>
      </c>
      <c r="V43" s="66">
        <f t="shared" si="4"/>
        <v>13491383</v>
      </c>
      <c r="W43" s="66">
        <f t="shared" si="4"/>
        <v>64755278</v>
      </c>
      <c r="X43" s="66">
        <f t="shared" si="4"/>
        <v>54554847</v>
      </c>
      <c r="Y43" s="66">
        <f t="shared" si="4"/>
        <v>10200431</v>
      </c>
      <c r="Z43" s="67">
        <f>+IF(X43&lt;&gt;0,+(Y43/X43)*100,0)</f>
        <v>18.697570538507787</v>
      </c>
      <c r="AA43" s="64">
        <f>+AA41-AA42</f>
        <v>54554847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74204504</v>
      </c>
      <c r="D45" s="56">
        <f>SUM(D43:D44)</f>
        <v>0</v>
      </c>
      <c r="E45" s="57">
        <f t="shared" si="5"/>
        <v>52309812</v>
      </c>
      <c r="F45" s="58">
        <f t="shared" si="5"/>
        <v>54554847</v>
      </c>
      <c r="G45" s="58">
        <f t="shared" si="5"/>
        <v>0</v>
      </c>
      <c r="H45" s="58">
        <f t="shared" si="5"/>
        <v>6775148</v>
      </c>
      <c r="I45" s="58">
        <f t="shared" si="5"/>
        <v>3747653</v>
      </c>
      <c r="J45" s="58">
        <f t="shared" si="5"/>
        <v>10522801</v>
      </c>
      <c r="K45" s="58">
        <f t="shared" si="5"/>
        <v>2030190</v>
      </c>
      <c r="L45" s="58">
        <f t="shared" si="5"/>
        <v>1627302</v>
      </c>
      <c r="M45" s="58">
        <f t="shared" si="5"/>
        <v>45134190</v>
      </c>
      <c r="N45" s="58">
        <f t="shared" si="5"/>
        <v>48791682</v>
      </c>
      <c r="O45" s="58">
        <f t="shared" si="5"/>
        <v>-4221752</v>
      </c>
      <c r="P45" s="58">
        <f t="shared" si="5"/>
        <v>609408</v>
      </c>
      <c r="Q45" s="58">
        <f t="shared" si="5"/>
        <v>-4438244</v>
      </c>
      <c r="R45" s="58">
        <f t="shared" si="5"/>
        <v>-8050588</v>
      </c>
      <c r="S45" s="58">
        <f t="shared" si="5"/>
        <v>3912663</v>
      </c>
      <c r="T45" s="58">
        <f t="shared" si="5"/>
        <v>9578720</v>
      </c>
      <c r="U45" s="58">
        <f t="shared" si="5"/>
        <v>0</v>
      </c>
      <c r="V45" s="58">
        <f t="shared" si="5"/>
        <v>13491383</v>
      </c>
      <c r="W45" s="58">
        <f t="shared" si="5"/>
        <v>64755278</v>
      </c>
      <c r="X45" s="58">
        <f t="shared" si="5"/>
        <v>54554847</v>
      </c>
      <c r="Y45" s="58">
        <f t="shared" si="5"/>
        <v>10200431</v>
      </c>
      <c r="Z45" s="59">
        <f>+IF(X45&lt;&gt;0,+(Y45/X45)*100,0)</f>
        <v>18.697570538507787</v>
      </c>
      <c r="AA45" s="56">
        <f>SUM(AA43:AA44)</f>
        <v>54554847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74204504</v>
      </c>
      <c r="D47" s="71">
        <f>SUM(D45:D46)</f>
        <v>0</v>
      </c>
      <c r="E47" s="72">
        <f t="shared" si="6"/>
        <v>52309812</v>
      </c>
      <c r="F47" s="73">
        <f t="shared" si="6"/>
        <v>54554847</v>
      </c>
      <c r="G47" s="73">
        <f t="shared" si="6"/>
        <v>0</v>
      </c>
      <c r="H47" s="74">
        <f t="shared" si="6"/>
        <v>6775148</v>
      </c>
      <c r="I47" s="74">
        <f t="shared" si="6"/>
        <v>3747653</v>
      </c>
      <c r="J47" s="74">
        <f t="shared" si="6"/>
        <v>10522801</v>
      </c>
      <c r="K47" s="74">
        <f t="shared" si="6"/>
        <v>2030190</v>
      </c>
      <c r="L47" s="74">
        <f t="shared" si="6"/>
        <v>1627302</v>
      </c>
      <c r="M47" s="73">
        <f t="shared" si="6"/>
        <v>45134190</v>
      </c>
      <c r="N47" s="73">
        <f t="shared" si="6"/>
        <v>48791682</v>
      </c>
      <c r="O47" s="74">
        <f t="shared" si="6"/>
        <v>-4221752</v>
      </c>
      <c r="P47" s="74">
        <f t="shared" si="6"/>
        <v>609408</v>
      </c>
      <c r="Q47" s="74">
        <f t="shared" si="6"/>
        <v>-4438244</v>
      </c>
      <c r="R47" s="74">
        <f t="shared" si="6"/>
        <v>-8050588</v>
      </c>
      <c r="S47" s="74">
        <f t="shared" si="6"/>
        <v>3912663</v>
      </c>
      <c r="T47" s="73">
        <f t="shared" si="6"/>
        <v>9578720</v>
      </c>
      <c r="U47" s="73">
        <f t="shared" si="6"/>
        <v>0</v>
      </c>
      <c r="V47" s="74">
        <f t="shared" si="6"/>
        <v>13491383</v>
      </c>
      <c r="W47" s="74">
        <f t="shared" si="6"/>
        <v>64755278</v>
      </c>
      <c r="X47" s="74">
        <f t="shared" si="6"/>
        <v>54554847</v>
      </c>
      <c r="Y47" s="74">
        <f t="shared" si="6"/>
        <v>10200431</v>
      </c>
      <c r="Z47" s="75">
        <f>+IF(X47&lt;&gt;0,+(Y47/X47)*100,0)</f>
        <v>18.697570538507787</v>
      </c>
      <c r="AA47" s="76">
        <f>SUM(AA45:AA46)</f>
        <v>54554847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>
        <v>155425476</v>
      </c>
      <c r="F7" s="8">
        <v>156528630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>
        <v>156528630</v>
      </c>
      <c r="Y7" s="8">
        <v>-156528630</v>
      </c>
      <c r="Z7" s="2">
        <v>-100</v>
      </c>
      <c r="AA7" s="6">
        <v>156528630</v>
      </c>
    </row>
    <row r="8" spans="1:27" ht="12.75">
      <c r="A8" s="25" t="s">
        <v>34</v>
      </c>
      <c r="B8" s="24"/>
      <c r="C8" s="6"/>
      <c r="D8" s="6"/>
      <c r="E8" s="7">
        <v>30637240</v>
      </c>
      <c r="F8" s="8">
        <v>30350164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30350164</v>
      </c>
      <c r="Y8" s="8">
        <v>-30350164</v>
      </c>
      <c r="Z8" s="2">
        <v>-100</v>
      </c>
      <c r="AA8" s="6">
        <v>30350164</v>
      </c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/>
      <c r="D11" s="6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"/>
      <c r="AA11" s="6"/>
    </row>
    <row r="12" spans="1:27" ht="12.75">
      <c r="A12" s="25" t="s">
        <v>37</v>
      </c>
      <c r="B12" s="29"/>
      <c r="C12" s="6"/>
      <c r="D12" s="6"/>
      <c r="E12" s="7">
        <v>9000000</v>
      </c>
      <c r="F12" s="8">
        <v>13000000</v>
      </c>
      <c r="G12" s="8">
        <v>1143534</v>
      </c>
      <c r="H12" s="8">
        <v>2166300</v>
      </c>
      <c r="I12" s="8">
        <v>2455657</v>
      </c>
      <c r="J12" s="8">
        <v>5765491</v>
      </c>
      <c r="K12" s="8"/>
      <c r="L12" s="8"/>
      <c r="M12" s="8"/>
      <c r="N12" s="8"/>
      <c r="O12" s="8"/>
      <c r="P12" s="8"/>
      <c r="Q12" s="8"/>
      <c r="R12" s="8"/>
      <c r="S12" s="8"/>
      <c r="T12" s="8">
        <v>73273</v>
      </c>
      <c r="U12" s="8"/>
      <c r="V12" s="8">
        <v>73273</v>
      </c>
      <c r="W12" s="8">
        <v>5838764</v>
      </c>
      <c r="X12" s="8">
        <v>13000000</v>
      </c>
      <c r="Y12" s="8">
        <v>-7161236</v>
      </c>
      <c r="Z12" s="2">
        <v>-55.09</v>
      </c>
      <c r="AA12" s="6">
        <v>13000000</v>
      </c>
    </row>
    <row r="13" spans="1:27" ht="12.75">
      <c r="A13" s="23" t="s">
        <v>38</v>
      </c>
      <c r="B13" s="29"/>
      <c r="C13" s="6"/>
      <c r="D13" s="6"/>
      <c r="E13" s="7">
        <v>38791007</v>
      </c>
      <c r="F13" s="8">
        <v>38791007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38791007</v>
      </c>
      <c r="Y13" s="8">
        <v>-38791007</v>
      </c>
      <c r="Z13" s="2">
        <v>-100</v>
      </c>
      <c r="AA13" s="6">
        <v>38791007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/>
      <c r="D18" s="6"/>
      <c r="E18" s="7">
        <v>927159000</v>
      </c>
      <c r="F18" s="8">
        <v>927543000</v>
      </c>
      <c r="G18" s="8">
        <v>383820929</v>
      </c>
      <c r="H18" s="8">
        <v>908981</v>
      </c>
      <c r="I18" s="8">
        <v>106090</v>
      </c>
      <c r="J18" s="8">
        <v>384836000</v>
      </c>
      <c r="K18" s="8">
        <v>41667</v>
      </c>
      <c r="L18" s="8">
        <v>723715</v>
      </c>
      <c r="M18" s="8">
        <v>-56493</v>
      </c>
      <c r="N18" s="8">
        <v>708889</v>
      </c>
      <c r="O18" s="8">
        <v>45217</v>
      </c>
      <c r="P18" s="8">
        <v>43142</v>
      </c>
      <c r="Q18" s="8"/>
      <c r="R18" s="8">
        <v>88359</v>
      </c>
      <c r="S18" s="8"/>
      <c r="T18" s="8">
        <v>2719773</v>
      </c>
      <c r="U18" s="8"/>
      <c r="V18" s="8">
        <v>2719773</v>
      </c>
      <c r="W18" s="8">
        <v>388353021</v>
      </c>
      <c r="X18" s="8">
        <v>927543000</v>
      </c>
      <c r="Y18" s="8">
        <v>-539189979</v>
      </c>
      <c r="Z18" s="2">
        <v>-58.13</v>
      </c>
      <c r="AA18" s="6">
        <v>927543000</v>
      </c>
    </row>
    <row r="19" spans="1:27" ht="12.75">
      <c r="A19" s="23" t="s">
        <v>44</v>
      </c>
      <c r="B19" s="29"/>
      <c r="C19" s="6"/>
      <c r="D19" s="6"/>
      <c r="E19" s="7">
        <v>11996204</v>
      </c>
      <c r="F19" s="26">
        <v>3940000</v>
      </c>
      <c r="G19" s="26">
        <v>57961</v>
      </c>
      <c r="H19" s="26">
        <v>19811</v>
      </c>
      <c r="I19" s="26">
        <v>8243</v>
      </c>
      <c r="J19" s="26">
        <v>86015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>
        <v>86015</v>
      </c>
      <c r="X19" s="26">
        <v>3940000</v>
      </c>
      <c r="Y19" s="26">
        <v>-3853985</v>
      </c>
      <c r="Z19" s="27">
        <v>-97.82</v>
      </c>
      <c r="AA19" s="28">
        <v>3940000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1173008927</v>
      </c>
      <c r="F21" s="35">
        <f t="shared" si="0"/>
        <v>1170152801</v>
      </c>
      <c r="G21" s="35">
        <f t="shared" si="0"/>
        <v>385022424</v>
      </c>
      <c r="H21" s="35">
        <f t="shared" si="0"/>
        <v>3095092</v>
      </c>
      <c r="I21" s="35">
        <f t="shared" si="0"/>
        <v>2569990</v>
      </c>
      <c r="J21" s="35">
        <f t="shared" si="0"/>
        <v>390687506</v>
      </c>
      <c r="K21" s="35">
        <f t="shared" si="0"/>
        <v>41667</v>
      </c>
      <c r="L21" s="35">
        <f t="shared" si="0"/>
        <v>723715</v>
      </c>
      <c r="M21" s="35">
        <f t="shared" si="0"/>
        <v>-56493</v>
      </c>
      <c r="N21" s="35">
        <f t="shared" si="0"/>
        <v>708889</v>
      </c>
      <c r="O21" s="35">
        <f t="shared" si="0"/>
        <v>45217</v>
      </c>
      <c r="P21" s="35">
        <f t="shared" si="0"/>
        <v>43142</v>
      </c>
      <c r="Q21" s="35">
        <f t="shared" si="0"/>
        <v>0</v>
      </c>
      <c r="R21" s="35">
        <f t="shared" si="0"/>
        <v>88359</v>
      </c>
      <c r="S21" s="35">
        <f t="shared" si="0"/>
        <v>0</v>
      </c>
      <c r="T21" s="35">
        <f t="shared" si="0"/>
        <v>2793046</v>
      </c>
      <c r="U21" s="35">
        <f t="shared" si="0"/>
        <v>0</v>
      </c>
      <c r="V21" s="35">
        <f t="shared" si="0"/>
        <v>2793046</v>
      </c>
      <c r="W21" s="35">
        <f t="shared" si="0"/>
        <v>394277800</v>
      </c>
      <c r="X21" s="35">
        <f t="shared" si="0"/>
        <v>1170152801</v>
      </c>
      <c r="Y21" s="35">
        <f t="shared" si="0"/>
        <v>-775875001</v>
      </c>
      <c r="Z21" s="36">
        <f>+IF(X21&lt;&gt;0,+(Y21/X21)*100,0)</f>
        <v>-66.30544321536004</v>
      </c>
      <c r="AA21" s="33">
        <f>SUM(AA5:AA20)</f>
        <v>1170152801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/>
      <c r="D24" s="6"/>
      <c r="E24" s="7">
        <v>433710555</v>
      </c>
      <c r="F24" s="8">
        <v>385221932</v>
      </c>
      <c r="G24" s="8">
        <v>28508550</v>
      </c>
      <c r="H24" s="8">
        <v>30939850</v>
      </c>
      <c r="I24" s="8">
        <v>29319447</v>
      </c>
      <c r="J24" s="8">
        <v>88767847</v>
      </c>
      <c r="K24" s="8">
        <v>30151701</v>
      </c>
      <c r="L24" s="8">
        <v>8196986</v>
      </c>
      <c r="M24" s="8">
        <v>65828133</v>
      </c>
      <c r="N24" s="8">
        <v>104176820</v>
      </c>
      <c r="O24" s="8">
        <v>28664664</v>
      </c>
      <c r="P24" s="8">
        <v>46132528</v>
      </c>
      <c r="Q24" s="8">
        <v>15512279</v>
      </c>
      <c r="R24" s="8">
        <v>90309471</v>
      </c>
      <c r="S24" s="8">
        <v>28371938</v>
      </c>
      <c r="T24" s="8">
        <v>36452404</v>
      </c>
      <c r="U24" s="8"/>
      <c r="V24" s="8">
        <v>64824342</v>
      </c>
      <c r="W24" s="8">
        <v>348078480</v>
      </c>
      <c r="X24" s="8">
        <v>385221932</v>
      </c>
      <c r="Y24" s="8">
        <v>-37143452</v>
      </c>
      <c r="Z24" s="2">
        <v>-9.64</v>
      </c>
      <c r="AA24" s="6">
        <v>385221932</v>
      </c>
    </row>
    <row r="25" spans="1:27" ht="12.75">
      <c r="A25" s="25" t="s">
        <v>49</v>
      </c>
      <c r="B25" s="24"/>
      <c r="C25" s="6"/>
      <c r="D25" s="6"/>
      <c r="E25" s="7">
        <v>28920475</v>
      </c>
      <c r="F25" s="8">
        <v>15312461</v>
      </c>
      <c r="G25" s="8">
        <v>1143952</v>
      </c>
      <c r="H25" s="8">
        <v>1138680</v>
      </c>
      <c r="I25" s="8">
        <v>1047344</v>
      </c>
      <c r="J25" s="8">
        <v>3329976</v>
      </c>
      <c r="K25" s="8">
        <v>1889160</v>
      </c>
      <c r="L25" s="8">
        <v>5737652</v>
      </c>
      <c r="M25" s="8">
        <v>4370289</v>
      </c>
      <c r="N25" s="8">
        <v>11997101</v>
      </c>
      <c r="O25" s="8">
        <v>2022053</v>
      </c>
      <c r="P25" s="8">
        <v>1824337</v>
      </c>
      <c r="Q25" s="8">
        <v>17860395</v>
      </c>
      <c r="R25" s="8">
        <v>21706785</v>
      </c>
      <c r="S25" s="8">
        <v>7371274</v>
      </c>
      <c r="T25" s="8">
        <v>2033431</v>
      </c>
      <c r="U25" s="8"/>
      <c r="V25" s="8">
        <v>9404705</v>
      </c>
      <c r="W25" s="8">
        <v>46438567</v>
      </c>
      <c r="X25" s="8">
        <v>15312461</v>
      </c>
      <c r="Y25" s="8">
        <v>31126106</v>
      </c>
      <c r="Z25" s="2">
        <v>203.27</v>
      </c>
      <c r="AA25" s="6">
        <v>15312461</v>
      </c>
    </row>
    <row r="26" spans="1:27" ht="12.75">
      <c r="A26" s="25" t="s">
        <v>50</v>
      </c>
      <c r="B26" s="24"/>
      <c r="C26" s="6"/>
      <c r="D26" s="6"/>
      <c r="E26" s="7">
        <v>61339909</v>
      </c>
      <c r="F26" s="8">
        <v>61339909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61339909</v>
      </c>
      <c r="Y26" s="8">
        <v>-61339909</v>
      </c>
      <c r="Z26" s="2">
        <v>-100</v>
      </c>
      <c r="AA26" s="6">
        <v>61339909</v>
      </c>
    </row>
    <row r="27" spans="1:27" ht="12.75">
      <c r="A27" s="25" t="s">
        <v>51</v>
      </c>
      <c r="B27" s="24"/>
      <c r="C27" s="6"/>
      <c r="D27" s="6"/>
      <c r="E27" s="7">
        <v>177736395</v>
      </c>
      <c r="F27" s="8">
        <v>178067165</v>
      </c>
      <c r="G27" s="8"/>
      <c r="H27" s="8">
        <v>280415</v>
      </c>
      <c r="I27" s="8"/>
      <c r="J27" s="8">
        <v>280415</v>
      </c>
      <c r="K27" s="8"/>
      <c r="L27" s="8"/>
      <c r="M27" s="8"/>
      <c r="N27" s="8"/>
      <c r="O27" s="8"/>
      <c r="P27" s="8"/>
      <c r="Q27" s="8">
        <v>-280415</v>
      </c>
      <c r="R27" s="8">
        <v>-280415</v>
      </c>
      <c r="S27" s="8"/>
      <c r="T27" s="8"/>
      <c r="U27" s="8"/>
      <c r="V27" s="8"/>
      <c r="W27" s="8"/>
      <c r="X27" s="8">
        <v>178067165</v>
      </c>
      <c r="Y27" s="8">
        <v>-178067165</v>
      </c>
      <c r="Z27" s="2">
        <v>-100</v>
      </c>
      <c r="AA27" s="6">
        <v>178067165</v>
      </c>
    </row>
    <row r="28" spans="1:27" ht="12.75">
      <c r="A28" s="25" t="s">
        <v>52</v>
      </c>
      <c r="B28" s="24"/>
      <c r="C28" s="6"/>
      <c r="D28" s="6"/>
      <c r="E28" s="7">
        <v>466085</v>
      </c>
      <c r="F28" s="8">
        <v>466085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466085</v>
      </c>
      <c r="Y28" s="8">
        <v>-466085</v>
      </c>
      <c r="Z28" s="2">
        <v>-100</v>
      </c>
      <c r="AA28" s="6">
        <v>466085</v>
      </c>
    </row>
    <row r="29" spans="1:27" ht="12.75">
      <c r="A29" s="25" t="s">
        <v>53</v>
      </c>
      <c r="B29" s="24"/>
      <c r="C29" s="6"/>
      <c r="D29" s="6"/>
      <c r="E29" s="7">
        <v>232505284</v>
      </c>
      <c r="F29" s="8">
        <v>185662900</v>
      </c>
      <c r="G29" s="8"/>
      <c r="H29" s="8">
        <v>3652174</v>
      </c>
      <c r="I29" s="8"/>
      <c r="J29" s="8">
        <v>3652174</v>
      </c>
      <c r="K29" s="8">
        <v>1388775</v>
      </c>
      <c r="L29" s="8">
        <v>21043478</v>
      </c>
      <c r="M29" s="8">
        <v>52173913</v>
      </c>
      <c r="N29" s="8">
        <v>74606166</v>
      </c>
      <c r="O29" s="8">
        <v>12347826</v>
      </c>
      <c r="P29" s="8">
        <v>12347826</v>
      </c>
      <c r="Q29" s="8">
        <v>23438072</v>
      </c>
      <c r="R29" s="8">
        <v>48133724</v>
      </c>
      <c r="S29" s="8">
        <v>12347826</v>
      </c>
      <c r="T29" s="8">
        <v>8695652</v>
      </c>
      <c r="U29" s="8"/>
      <c r="V29" s="8">
        <v>21043478</v>
      </c>
      <c r="W29" s="8">
        <v>147435542</v>
      </c>
      <c r="X29" s="8">
        <v>185662900</v>
      </c>
      <c r="Y29" s="8">
        <v>-38227358</v>
      </c>
      <c r="Z29" s="2">
        <v>-20.59</v>
      </c>
      <c r="AA29" s="6">
        <v>185662900</v>
      </c>
    </row>
    <row r="30" spans="1:27" ht="12.75">
      <c r="A30" s="25" t="s">
        <v>54</v>
      </c>
      <c r="B30" s="24"/>
      <c r="C30" s="6"/>
      <c r="D30" s="6"/>
      <c r="E30" s="7">
        <v>45764321</v>
      </c>
      <c r="F30" s="8">
        <v>132291416</v>
      </c>
      <c r="G30" s="8">
        <v>179092</v>
      </c>
      <c r="H30" s="8">
        <v>695766</v>
      </c>
      <c r="I30" s="8">
        <v>196277</v>
      </c>
      <c r="J30" s="8">
        <v>1071135</v>
      </c>
      <c r="K30" s="8">
        <v>158817</v>
      </c>
      <c r="L30" s="8">
        <v>15705265</v>
      </c>
      <c r="M30" s="8">
        <v>2113357</v>
      </c>
      <c r="N30" s="8">
        <v>17977439</v>
      </c>
      <c r="O30" s="8">
        <v>3070576</v>
      </c>
      <c r="P30" s="8">
        <v>5893476</v>
      </c>
      <c r="Q30" s="8">
        <v>-4366114</v>
      </c>
      <c r="R30" s="8">
        <v>4597938</v>
      </c>
      <c r="S30" s="8">
        <v>9000135</v>
      </c>
      <c r="T30" s="8">
        <v>1984838</v>
      </c>
      <c r="U30" s="8"/>
      <c r="V30" s="8">
        <v>10984973</v>
      </c>
      <c r="W30" s="8">
        <v>34631485</v>
      </c>
      <c r="X30" s="8">
        <v>132291416</v>
      </c>
      <c r="Y30" s="8">
        <v>-97659931</v>
      </c>
      <c r="Z30" s="2">
        <v>-73.82</v>
      </c>
      <c r="AA30" s="6">
        <v>132291416</v>
      </c>
    </row>
    <row r="31" spans="1:27" ht="12.75">
      <c r="A31" s="25" t="s">
        <v>55</v>
      </c>
      <c r="B31" s="24"/>
      <c r="C31" s="6"/>
      <c r="D31" s="6"/>
      <c r="E31" s="7">
        <v>294831677</v>
      </c>
      <c r="F31" s="8">
        <v>107690340</v>
      </c>
      <c r="G31" s="8">
        <v>3118209</v>
      </c>
      <c r="H31" s="8">
        <v>11408414</v>
      </c>
      <c r="I31" s="8">
        <v>9371299</v>
      </c>
      <c r="J31" s="8">
        <v>23897922</v>
      </c>
      <c r="K31" s="8">
        <v>7503753</v>
      </c>
      <c r="L31" s="8">
        <v>40361998</v>
      </c>
      <c r="M31" s="8">
        <v>25767603</v>
      </c>
      <c r="N31" s="8">
        <v>73633354</v>
      </c>
      <c r="O31" s="8">
        <v>16994034</v>
      </c>
      <c r="P31" s="8">
        <v>-5460458</v>
      </c>
      <c r="Q31" s="8">
        <v>-55029740</v>
      </c>
      <c r="R31" s="8">
        <v>-43496164</v>
      </c>
      <c r="S31" s="8">
        <v>4526743</v>
      </c>
      <c r="T31" s="8">
        <v>10296467</v>
      </c>
      <c r="U31" s="8"/>
      <c r="V31" s="8">
        <v>14823210</v>
      </c>
      <c r="W31" s="8">
        <v>68858322</v>
      </c>
      <c r="X31" s="8">
        <v>107690340</v>
      </c>
      <c r="Y31" s="8">
        <v>-38832018</v>
      </c>
      <c r="Z31" s="2">
        <v>-36.06</v>
      </c>
      <c r="AA31" s="6">
        <v>107690340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/>
      <c r="D33" s="6"/>
      <c r="E33" s="7">
        <v>74760360</v>
      </c>
      <c r="F33" s="8">
        <v>122549962</v>
      </c>
      <c r="G33" s="8">
        <v>2196683</v>
      </c>
      <c r="H33" s="8">
        <v>18101903</v>
      </c>
      <c r="I33" s="8">
        <v>5594058</v>
      </c>
      <c r="J33" s="8">
        <v>25892644</v>
      </c>
      <c r="K33" s="8">
        <v>7210042</v>
      </c>
      <c r="L33" s="8">
        <v>8548663</v>
      </c>
      <c r="M33" s="8">
        <v>3149013</v>
      </c>
      <c r="N33" s="8">
        <v>18907718</v>
      </c>
      <c r="O33" s="8">
        <v>2411162</v>
      </c>
      <c r="P33" s="8">
        <v>9887467</v>
      </c>
      <c r="Q33" s="8">
        <v>99249380</v>
      </c>
      <c r="R33" s="8">
        <v>111548009</v>
      </c>
      <c r="S33" s="8">
        <v>3326532</v>
      </c>
      <c r="T33" s="8">
        <v>7838239</v>
      </c>
      <c r="U33" s="8"/>
      <c r="V33" s="8">
        <v>11164771</v>
      </c>
      <c r="W33" s="8">
        <v>167513142</v>
      </c>
      <c r="X33" s="8">
        <v>122549962</v>
      </c>
      <c r="Y33" s="8">
        <v>44963180</v>
      </c>
      <c r="Z33" s="2">
        <v>36.69</v>
      </c>
      <c r="AA33" s="6">
        <v>122549962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1350035061</v>
      </c>
      <c r="F35" s="35">
        <f t="shared" si="1"/>
        <v>1188602170</v>
      </c>
      <c r="G35" s="35">
        <f t="shared" si="1"/>
        <v>35146486</v>
      </c>
      <c r="H35" s="35">
        <f t="shared" si="1"/>
        <v>66217202</v>
      </c>
      <c r="I35" s="35">
        <f t="shared" si="1"/>
        <v>45528425</v>
      </c>
      <c r="J35" s="35">
        <f t="shared" si="1"/>
        <v>146892113</v>
      </c>
      <c r="K35" s="35">
        <f t="shared" si="1"/>
        <v>48302248</v>
      </c>
      <c r="L35" s="35">
        <f t="shared" si="1"/>
        <v>99594042</v>
      </c>
      <c r="M35" s="35">
        <f t="shared" si="1"/>
        <v>153402308</v>
      </c>
      <c r="N35" s="35">
        <f t="shared" si="1"/>
        <v>301298598</v>
      </c>
      <c r="O35" s="35">
        <f t="shared" si="1"/>
        <v>65510315</v>
      </c>
      <c r="P35" s="35">
        <f t="shared" si="1"/>
        <v>70625176</v>
      </c>
      <c r="Q35" s="35">
        <f t="shared" si="1"/>
        <v>96383857</v>
      </c>
      <c r="R35" s="35">
        <f t="shared" si="1"/>
        <v>232519348</v>
      </c>
      <c r="S35" s="35">
        <f t="shared" si="1"/>
        <v>64944448</v>
      </c>
      <c r="T35" s="35">
        <f t="shared" si="1"/>
        <v>67301031</v>
      </c>
      <c r="U35" s="35">
        <f t="shared" si="1"/>
        <v>0</v>
      </c>
      <c r="V35" s="35">
        <f t="shared" si="1"/>
        <v>132245479</v>
      </c>
      <c r="W35" s="35">
        <f t="shared" si="1"/>
        <v>812955538</v>
      </c>
      <c r="X35" s="35">
        <f t="shared" si="1"/>
        <v>1188602170</v>
      </c>
      <c r="Y35" s="35">
        <f t="shared" si="1"/>
        <v>-375646632</v>
      </c>
      <c r="Z35" s="36">
        <f>+IF(X35&lt;&gt;0,+(Y35/X35)*100,0)</f>
        <v>-31.60406749047076</v>
      </c>
      <c r="AA35" s="33">
        <f>SUM(AA24:AA34)</f>
        <v>1188602170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-177026134</v>
      </c>
      <c r="F37" s="48">
        <f t="shared" si="2"/>
        <v>-18449369</v>
      </c>
      <c r="G37" s="48">
        <f t="shared" si="2"/>
        <v>349875938</v>
      </c>
      <c r="H37" s="48">
        <f t="shared" si="2"/>
        <v>-63122110</v>
      </c>
      <c r="I37" s="48">
        <f t="shared" si="2"/>
        <v>-42958435</v>
      </c>
      <c r="J37" s="48">
        <f t="shared" si="2"/>
        <v>243795393</v>
      </c>
      <c r="K37" s="48">
        <f t="shared" si="2"/>
        <v>-48260581</v>
      </c>
      <c r="L37" s="48">
        <f t="shared" si="2"/>
        <v>-98870327</v>
      </c>
      <c r="M37" s="48">
        <f t="shared" si="2"/>
        <v>-153458801</v>
      </c>
      <c r="N37" s="48">
        <f t="shared" si="2"/>
        <v>-300589709</v>
      </c>
      <c r="O37" s="48">
        <f t="shared" si="2"/>
        <v>-65465098</v>
      </c>
      <c r="P37" s="48">
        <f t="shared" si="2"/>
        <v>-70582034</v>
      </c>
      <c r="Q37" s="48">
        <f t="shared" si="2"/>
        <v>-96383857</v>
      </c>
      <c r="R37" s="48">
        <f t="shared" si="2"/>
        <v>-232430989</v>
      </c>
      <c r="S37" s="48">
        <f t="shared" si="2"/>
        <v>-64944448</v>
      </c>
      <c r="T37" s="48">
        <f t="shared" si="2"/>
        <v>-64507985</v>
      </c>
      <c r="U37" s="48">
        <f t="shared" si="2"/>
        <v>0</v>
      </c>
      <c r="V37" s="48">
        <f t="shared" si="2"/>
        <v>-129452433</v>
      </c>
      <c r="W37" s="48">
        <f t="shared" si="2"/>
        <v>-418677738</v>
      </c>
      <c r="X37" s="48">
        <f>IF(F21=F35,0,X21-X35)</f>
        <v>-18449369</v>
      </c>
      <c r="Y37" s="48">
        <f t="shared" si="2"/>
        <v>-400228369</v>
      </c>
      <c r="Z37" s="49">
        <f>+IF(X37&lt;&gt;0,+(Y37/X37)*100,0)</f>
        <v>2169.3336449609737</v>
      </c>
      <c r="AA37" s="46">
        <f>+AA21-AA35</f>
        <v>-18449369</v>
      </c>
    </row>
    <row r="38" spans="1:27" ht="22.5" customHeight="1">
      <c r="A38" s="50" t="s">
        <v>60</v>
      </c>
      <c r="B38" s="29"/>
      <c r="C38" s="6"/>
      <c r="D38" s="6"/>
      <c r="E38" s="7">
        <v>596866000</v>
      </c>
      <c r="F38" s="8">
        <v>496633000</v>
      </c>
      <c r="G38" s="8"/>
      <c r="H38" s="8"/>
      <c r="I38" s="8"/>
      <c r="J38" s="8"/>
      <c r="K38" s="8">
        <v>59616924</v>
      </c>
      <c r="L38" s="8">
        <v>8523838</v>
      </c>
      <c r="M38" s="8">
        <v>18855170</v>
      </c>
      <c r="N38" s="8">
        <v>86995932</v>
      </c>
      <c r="O38" s="8">
        <v>6462313</v>
      </c>
      <c r="P38" s="8">
        <v>4399420</v>
      </c>
      <c r="Q38" s="8"/>
      <c r="R38" s="8">
        <v>10861733</v>
      </c>
      <c r="S38" s="8"/>
      <c r="T38" s="8">
        <v>1370037</v>
      </c>
      <c r="U38" s="8"/>
      <c r="V38" s="8">
        <v>1370037</v>
      </c>
      <c r="W38" s="8">
        <v>99227702</v>
      </c>
      <c r="X38" s="8">
        <v>496633000</v>
      </c>
      <c r="Y38" s="8">
        <v>-397405298</v>
      </c>
      <c r="Z38" s="2">
        <v>-80.02</v>
      </c>
      <c r="AA38" s="6">
        <v>496633000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419839866</v>
      </c>
      <c r="F41" s="58">
        <f t="shared" si="3"/>
        <v>478183631</v>
      </c>
      <c r="G41" s="58">
        <f t="shared" si="3"/>
        <v>349875938</v>
      </c>
      <c r="H41" s="58">
        <f t="shared" si="3"/>
        <v>-63122110</v>
      </c>
      <c r="I41" s="58">
        <f t="shared" si="3"/>
        <v>-42958435</v>
      </c>
      <c r="J41" s="58">
        <f t="shared" si="3"/>
        <v>243795393</v>
      </c>
      <c r="K41" s="58">
        <f t="shared" si="3"/>
        <v>11356343</v>
      </c>
      <c r="L41" s="58">
        <f t="shared" si="3"/>
        <v>-90346489</v>
      </c>
      <c r="M41" s="58">
        <f t="shared" si="3"/>
        <v>-134603631</v>
      </c>
      <c r="N41" s="58">
        <f t="shared" si="3"/>
        <v>-213593777</v>
      </c>
      <c r="O41" s="58">
        <f t="shared" si="3"/>
        <v>-59002785</v>
      </c>
      <c r="P41" s="58">
        <f t="shared" si="3"/>
        <v>-66182614</v>
      </c>
      <c r="Q41" s="58">
        <f t="shared" si="3"/>
        <v>-96383857</v>
      </c>
      <c r="R41" s="58">
        <f t="shared" si="3"/>
        <v>-221569256</v>
      </c>
      <c r="S41" s="58">
        <f t="shared" si="3"/>
        <v>-64944448</v>
      </c>
      <c r="T41" s="58">
        <f t="shared" si="3"/>
        <v>-63137948</v>
      </c>
      <c r="U41" s="58">
        <f t="shared" si="3"/>
        <v>0</v>
      </c>
      <c r="V41" s="58">
        <f t="shared" si="3"/>
        <v>-128082396</v>
      </c>
      <c r="W41" s="58">
        <f t="shared" si="3"/>
        <v>-319450036</v>
      </c>
      <c r="X41" s="58">
        <f t="shared" si="3"/>
        <v>478183631</v>
      </c>
      <c r="Y41" s="58">
        <f t="shared" si="3"/>
        <v>-797633667</v>
      </c>
      <c r="Z41" s="59">
        <f>+IF(X41&lt;&gt;0,+(Y41/X41)*100,0)</f>
        <v>-166.80488734671889</v>
      </c>
      <c r="AA41" s="56">
        <f>SUM(AA37:AA40)</f>
        <v>478183631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419839866</v>
      </c>
      <c r="F43" s="66">
        <f t="shared" si="4"/>
        <v>478183631</v>
      </c>
      <c r="G43" s="66">
        <f t="shared" si="4"/>
        <v>349875938</v>
      </c>
      <c r="H43" s="66">
        <f t="shared" si="4"/>
        <v>-63122110</v>
      </c>
      <c r="I43" s="66">
        <f t="shared" si="4"/>
        <v>-42958435</v>
      </c>
      <c r="J43" s="66">
        <f t="shared" si="4"/>
        <v>243795393</v>
      </c>
      <c r="K43" s="66">
        <f t="shared" si="4"/>
        <v>11356343</v>
      </c>
      <c r="L43" s="66">
        <f t="shared" si="4"/>
        <v>-90346489</v>
      </c>
      <c r="M43" s="66">
        <f t="shared" si="4"/>
        <v>-134603631</v>
      </c>
      <c r="N43" s="66">
        <f t="shared" si="4"/>
        <v>-213593777</v>
      </c>
      <c r="O43" s="66">
        <f t="shared" si="4"/>
        <v>-59002785</v>
      </c>
      <c r="P43" s="66">
        <f t="shared" si="4"/>
        <v>-66182614</v>
      </c>
      <c r="Q43" s="66">
        <f t="shared" si="4"/>
        <v>-96383857</v>
      </c>
      <c r="R43" s="66">
        <f t="shared" si="4"/>
        <v>-221569256</v>
      </c>
      <c r="S43" s="66">
        <f t="shared" si="4"/>
        <v>-64944448</v>
      </c>
      <c r="T43" s="66">
        <f t="shared" si="4"/>
        <v>-63137948</v>
      </c>
      <c r="U43" s="66">
        <f t="shared" si="4"/>
        <v>0</v>
      </c>
      <c r="V43" s="66">
        <f t="shared" si="4"/>
        <v>-128082396</v>
      </c>
      <c r="W43" s="66">
        <f t="shared" si="4"/>
        <v>-319450036</v>
      </c>
      <c r="X43" s="66">
        <f t="shared" si="4"/>
        <v>478183631</v>
      </c>
      <c r="Y43" s="66">
        <f t="shared" si="4"/>
        <v>-797633667</v>
      </c>
      <c r="Z43" s="67">
        <f>+IF(X43&lt;&gt;0,+(Y43/X43)*100,0)</f>
        <v>-166.80488734671889</v>
      </c>
      <c r="AA43" s="64">
        <f>+AA41-AA42</f>
        <v>478183631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419839866</v>
      </c>
      <c r="F45" s="58">
        <f t="shared" si="5"/>
        <v>478183631</v>
      </c>
      <c r="G45" s="58">
        <f t="shared" si="5"/>
        <v>349875938</v>
      </c>
      <c r="H45" s="58">
        <f t="shared" si="5"/>
        <v>-63122110</v>
      </c>
      <c r="I45" s="58">
        <f t="shared" si="5"/>
        <v>-42958435</v>
      </c>
      <c r="J45" s="58">
        <f t="shared" si="5"/>
        <v>243795393</v>
      </c>
      <c r="K45" s="58">
        <f t="shared" si="5"/>
        <v>11356343</v>
      </c>
      <c r="L45" s="58">
        <f t="shared" si="5"/>
        <v>-90346489</v>
      </c>
      <c r="M45" s="58">
        <f t="shared" si="5"/>
        <v>-134603631</v>
      </c>
      <c r="N45" s="58">
        <f t="shared" si="5"/>
        <v>-213593777</v>
      </c>
      <c r="O45" s="58">
        <f t="shared" si="5"/>
        <v>-59002785</v>
      </c>
      <c r="P45" s="58">
        <f t="shared" si="5"/>
        <v>-66182614</v>
      </c>
      <c r="Q45" s="58">
        <f t="shared" si="5"/>
        <v>-96383857</v>
      </c>
      <c r="R45" s="58">
        <f t="shared" si="5"/>
        <v>-221569256</v>
      </c>
      <c r="S45" s="58">
        <f t="shared" si="5"/>
        <v>-64944448</v>
      </c>
      <c r="T45" s="58">
        <f t="shared" si="5"/>
        <v>-63137948</v>
      </c>
      <c r="U45" s="58">
        <f t="shared" si="5"/>
        <v>0</v>
      </c>
      <c r="V45" s="58">
        <f t="shared" si="5"/>
        <v>-128082396</v>
      </c>
      <c r="W45" s="58">
        <f t="shared" si="5"/>
        <v>-319450036</v>
      </c>
      <c r="X45" s="58">
        <f t="shared" si="5"/>
        <v>478183631</v>
      </c>
      <c r="Y45" s="58">
        <f t="shared" si="5"/>
        <v>-797633667</v>
      </c>
      <c r="Z45" s="59">
        <f>+IF(X45&lt;&gt;0,+(Y45/X45)*100,0)</f>
        <v>-166.80488734671889</v>
      </c>
      <c r="AA45" s="56">
        <f>SUM(AA43:AA44)</f>
        <v>478183631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419839866</v>
      </c>
      <c r="F47" s="73">
        <f t="shared" si="6"/>
        <v>478183631</v>
      </c>
      <c r="G47" s="73">
        <f t="shared" si="6"/>
        <v>349875938</v>
      </c>
      <c r="H47" s="74">
        <f t="shared" si="6"/>
        <v>-63122110</v>
      </c>
      <c r="I47" s="74">
        <f t="shared" si="6"/>
        <v>-42958435</v>
      </c>
      <c r="J47" s="74">
        <f t="shared" si="6"/>
        <v>243795393</v>
      </c>
      <c r="K47" s="74">
        <f t="shared" si="6"/>
        <v>11356343</v>
      </c>
      <c r="L47" s="74">
        <f t="shared" si="6"/>
        <v>-90346489</v>
      </c>
      <c r="M47" s="73">
        <f t="shared" si="6"/>
        <v>-134603631</v>
      </c>
      <c r="N47" s="73">
        <f t="shared" si="6"/>
        <v>-213593777</v>
      </c>
      <c r="O47" s="74">
        <f t="shared" si="6"/>
        <v>-59002785</v>
      </c>
      <c r="P47" s="74">
        <f t="shared" si="6"/>
        <v>-66182614</v>
      </c>
      <c r="Q47" s="74">
        <f t="shared" si="6"/>
        <v>-96383857</v>
      </c>
      <c r="R47" s="74">
        <f t="shared" si="6"/>
        <v>-221569256</v>
      </c>
      <c r="S47" s="74">
        <f t="shared" si="6"/>
        <v>-64944448</v>
      </c>
      <c r="T47" s="73">
        <f t="shared" si="6"/>
        <v>-63137948</v>
      </c>
      <c r="U47" s="73">
        <f t="shared" si="6"/>
        <v>0</v>
      </c>
      <c r="V47" s="74">
        <f t="shared" si="6"/>
        <v>-128082396</v>
      </c>
      <c r="W47" s="74">
        <f t="shared" si="6"/>
        <v>-319450036</v>
      </c>
      <c r="X47" s="74">
        <f t="shared" si="6"/>
        <v>478183631</v>
      </c>
      <c r="Y47" s="74">
        <f t="shared" si="6"/>
        <v>-797633667</v>
      </c>
      <c r="Z47" s="75">
        <f>+IF(X47&lt;&gt;0,+(Y47/X47)*100,0)</f>
        <v>-166.80488734671889</v>
      </c>
      <c r="AA47" s="76">
        <f>SUM(AA45:AA46)</f>
        <v>478183631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16639770</v>
      </c>
      <c r="D5" s="6"/>
      <c r="E5" s="7">
        <v>20276740</v>
      </c>
      <c r="F5" s="8">
        <v>20276740</v>
      </c>
      <c r="G5" s="8">
        <v>3931090</v>
      </c>
      <c r="H5" s="8">
        <v>1240291</v>
      </c>
      <c r="I5" s="8">
        <v>1313022</v>
      </c>
      <c r="J5" s="8">
        <v>6484403</v>
      </c>
      <c r="K5" s="8">
        <v>1320066</v>
      </c>
      <c r="L5" s="8">
        <v>1436190</v>
      </c>
      <c r="M5" s="8">
        <v>1515008</v>
      </c>
      <c r="N5" s="8">
        <v>4271264</v>
      </c>
      <c r="O5" s="8">
        <v>1409033</v>
      </c>
      <c r="P5" s="8">
        <v>728308</v>
      </c>
      <c r="Q5" s="8">
        <v>1482322</v>
      </c>
      <c r="R5" s="8">
        <v>3619663</v>
      </c>
      <c r="S5" s="8">
        <v>1515904</v>
      </c>
      <c r="T5" s="8">
        <v>1515534</v>
      </c>
      <c r="U5" s="8"/>
      <c r="V5" s="8">
        <v>3031438</v>
      </c>
      <c r="W5" s="8">
        <v>17406768</v>
      </c>
      <c r="X5" s="8">
        <v>20276740</v>
      </c>
      <c r="Y5" s="8">
        <v>-2869972</v>
      </c>
      <c r="Z5" s="2">
        <v>-14.15</v>
      </c>
      <c r="AA5" s="6">
        <v>20276740</v>
      </c>
    </row>
    <row r="6" spans="1:27" ht="12.75">
      <c r="A6" s="23" t="s">
        <v>32</v>
      </c>
      <c r="B6" s="24"/>
      <c r="C6" s="6">
        <v>112082207</v>
      </c>
      <c r="D6" s="6"/>
      <c r="E6" s="7">
        <v>139466414</v>
      </c>
      <c r="F6" s="8">
        <v>145588663</v>
      </c>
      <c r="G6" s="8">
        <v>8266224</v>
      </c>
      <c r="H6" s="8">
        <v>10268994</v>
      </c>
      <c r="I6" s="8">
        <v>10890171</v>
      </c>
      <c r="J6" s="8">
        <v>29425389</v>
      </c>
      <c r="K6" s="8">
        <v>11316350</v>
      </c>
      <c r="L6" s="8">
        <v>10410609</v>
      </c>
      <c r="M6" s="8">
        <v>9468836</v>
      </c>
      <c r="N6" s="8">
        <v>31195795</v>
      </c>
      <c r="O6" s="8">
        <v>11950517</v>
      </c>
      <c r="P6" s="8">
        <v>10897610</v>
      </c>
      <c r="Q6" s="8">
        <v>8588310</v>
      </c>
      <c r="R6" s="8">
        <v>31436437</v>
      </c>
      <c r="S6" s="8">
        <v>9110850</v>
      </c>
      <c r="T6" s="8">
        <v>7262389</v>
      </c>
      <c r="U6" s="8"/>
      <c r="V6" s="8">
        <v>16373239</v>
      </c>
      <c r="W6" s="8">
        <v>108430860</v>
      </c>
      <c r="X6" s="8">
        <v>145588663</v>
      </c>
      <c r="Y6" s="8">
        <v>-37157803</v>
      </c>
      <c r="Z6" s="2">
        <v>-25.52</v>
      </c>
      <c r="AA6" s="6">
        <v>145588663</v>
      </c>
    </row>
    <row r="7" spans="1:27" ht="12.75">
      <c r="A7" s="25" t="s">
        <v>33</v>
      </c>
      <c r="B7" s="24"/>
      <c r="C7" s="6">
        <v>28739730</v>
      </c>
      <c r="D7" s="6"/>
      <c r="E7" s="7"/>
      <c r="F7" s="8"/>
      <c r="G7" s="8">
        <v>3943724</v>
      </c>
      <c r="H7" s="8">
        <v>2384734</v>
      </c>
      <c r="I7" s="8">
        <v>2134145</v>
      </c>
      <c r="J7" s="8">
        <v>8462603</v>
      </c>
      <c r="K7" s="8">
        <v>2348651</v>
      </c>
      <c r="L7" s="8">
        <v>2537407</v>
      </c>
      <c r="M7" s="8">
        <v>2421549</v>
      </c>
      <c r="N7" s="8">
        <v>7307607</v>
      </c>
      <c r="O7" s="8">
        <v>2756182</v>
      </c>
      <c r="P7" s="8">
        <v>2507915</v>
      </c>
      <c r="Q7" s="8">
        <v>2135127</v>
      </c>
      <c r="R7" s="8">
        <v>7399224</v>
      </c>
      <c r="S7" s="8">
        <v>2507258</v>
      </c>
      <c r="T7" s="8">
        <v>2904541</v>
      </c>
      <c r="U7" s="8"/>
      <c r="V7" s="8">
        <v>5411799</v>
      </c>
      <c r="W7" s="8">
        <v>28581233</v>
      </c>
      <c r="X7" s="8"/>
      <c r="Y7" s="8">
        <v>28581233</v>
      </c>
      <c r="Z7" s="2"/>
      <c r="AA7" s="6"/>
    </row>
    <row r="8" spans="1:27" ht="12.75">
      <c r="A8" s="25" t="s">
        <v>34</v>
      </c>
      <c r="B8" s="24"/>
      <c r="C8" s="6">
        <v>1047392</v>
      </c>
      <c r="D8" s="6"/>
      <c r="E8" s="7"/>
      <c r="F8" s="8"/>
      <c r="G8" s="8">
        <v>86266</v>
      </c>
      <c r="H8" s="8">
        <v>86302</v>
      </c>
      <c r="I8" s="8">
        <v>86772</v>
      </c>
      <c r="J8" s="8">
        <v>259340</v>
      </c>
      <c r="K8" s="8">
        <v>87216</v>
      </c>
      <c r="L8" s="8">
        <v>87985</v>
      </c>
      <c r="M8" s="8">
        <v>89511</v>
      </c>
      <c r="N8" s="8">
        <v>264712</v>
      </c>
      <c r="O8" s="8">
        <v>89469</v>
      </c>
      <c r="P8" s="8">
        <v>87473</v>
      </c>
      <c r="Q8" s="8">
        <v>91273</v>
      </c>
      <c r="R8" s="8">
        <v>268215</v>
      </c>
      <c r="S8" s="8">
        <v>86658</v>
      </c>
      <c r="T8" s="8">
        <v>89635</v>
      </c>
      <c r="U8" s="8"/>
      <c r="V8" s="8">
        <v>176293</v>
      </c>
      <c r="W8" s="8">
        <v>968560</v>
      </c>
      <c r="X8" s="8"/>
      <c r="Y8" s="8">
        <v>968560</v>
      </c>
      <c r="Z8" s="2"/>
      <c r="AA8" s="6"/>
    </row>
    <row r="9" spans="1:27" ht="12.75">
      <c r="A9" s="25" t="s">
        <v>35</v>
      </c>
      <c r="B9" s="24"/>
      <c r="C9" s="6">
        <v>11889561</v>
      </c>
      <c r="D9" s="6"/>
      <c r="E9" s="7">
        <v>17907640</v>
      </c>
      <c r="F9" s="8">
        <v>13071902</v>
      </c>
      <c r="G9" s="8">
        <v>1373121</v>
      </c>
      <c r="H9" s="8">
        <v>1072999</v>
      </c>
      <c r="I9" s="8">
        <v>799080</v>
      </c>
      <c r="J9" s="8">
        <v>3245200</v>
      </c>
      <c r="K9" s="8">
        <v>1096114</v>
      </c>
      <c r="L9" s="8">
        <v>1100681</v>
      </c>
      <c r="M9" s="8">
        <v>1091120</v>
      </c>
      <c r="N9" s="8">
        <v>3287915</v>
      </c>
      <c r="O9" s="8">
        <v>1063236</v>
      </c>
      <c r="P9" s="8">
        <v>1068680</v>
      </c>
      <c r="Q9" s="8">
        <v>1016246</v>
      </c>
      <c r="R9" s="8">
        <v>3148162</v>
      </c>
      <c r="S9" s="8">
        <v>1095866</v>
      </c>
      <c r="T9" s="8">
        <v>1096035</v>
      </c>
      <c r="U9" s="8"/>
      <c r="V9" s="8">
        <v>2191901</v>
      </c>
      <c r="W9" s="8">
        <v>11873178</v>
      </c>
      <c r="X9" s="8">
        <v>13071902</v>
      </c>
      <c r="Y9" s="8">
        <v>-1198724</v>
      </c>
      <c r="Z9" s="2">
        <v>-9.17</v>
      </c>
      <c r="AA9" s="6">
        <v>13071902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17083</v>
      </c>
      <c r="D11" s="6"/>
      <c r="E11" s="7">
        <v>597000</v>
      </c>
      <c r="F11" s="8">
        <v>597000</v>
      </c>
      <c r="G11" s="8"/>
      <c r="H11" s="8">
        <v>2201</v>
      </c>
      <c r="I11" s="8"/>
      <c r="J11" s="8">
        <v>2201</v>
      </c>
      <c r="K11" s="8"/>
      <c r="L11" s="8">
        <v>551</v>
      </c>
      <c r="M11" s="8"/>
      <c r="N11" s="8">
        <v>551</v>
      </c>
      <c r="O11" s="8"/>
      <c r="P11" s="8"/>
      <c r="Q11" s="8"/>
      <c r="R11" s="8"/>
      <c r="S11" s="8"/>
      <c r="T11" s="8"/>
      <c r="U11" s="8"/>
      <c r="V11" s="8"/>
      <c r="W11" s="8">
        <v>2752</v>
      </c>
      <c r="X11" s="8">
        <v>597000</v>
      </c>
      <c r="Y11" s="8">
        <v>-594248</v>
      </c>
      <c r="Z11" s="2">
        <v>-99.54</v>
      </c>
      <c r="AA11" s="6">
        <v>597000</v>
      </c>
    </row>
    <row r="12" spans="1:27" ht="12.75">
      <c r="A12" s="25" t="s">
        <v>37</v>
      </c>
      <c r="B12" s="29"/>
      <c r="C12" s="6"/>
      <c r="D12" s="6"/>
      <c r="E12" s="7">
        <v>1119000</v>
      </c>
      <c r="F12" s="8">
        <v>1119000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1119000</v>
      </c>
      <c r="Y12" s="8">
        <v>-1119000</v>
      </c>
      <c r="Z12" s="2">
        <v>-100</v>
      </c>
      <c r="AA12" s="6">
        <v>1119000</v>
      </c>
    </row>
    <row r="13" spans="1:27" ht="12.75">
      <c r="A13" s="23" t="s">
        <v>38</v>
      </c>
      <c r="B13" s="29"/>
      <c r="C13" s="6">
        <v>8148548</v>
      </c>
      <c r="D13" s="6"/>
      <c r="E13" s="7">
        <v>1100000</v>
      </c>
      <c r="F13" s="8">
        <v>2901000</v>
      </c>
      <c r="G13" s="8">
        <v>80561</v>
      </c>
      <c r="H13" s="8">
        <v>368436</v>
      </c>
      <c r="I13" s="8">
        <v>6193978</v>
      </c>
      <c r="J13" s="8">
        <v>6642975</v>
      </c>
      <c r="K13" s="8">
        <v>358085</v>
      </c>
      <c r="L13" s="8">
        <v>1109839</v>
      </c>
      <c r="M13" s="8">
        <v>396427</v>
      </c>
      <c r="N13" s="8">
        <v>1864351</v>
      </c>
      <c r="O13" s="8">
        <v>390651</v>
      </c>
      <c r="P13" s="8">
        <v>4594774</v>
      </c>
      <c r="Q13" s="8">
        <v>1106289</v>
      </c>
      <c r="R13" s="8">
        <v>6091714</v>
      </c>
      <c r="S13" s="8">
        <v>416002</v>
      </c>
      <c r="T13" s="8">
        <v>5643209</v>
      </c>
      <c r="U13" s="8"/>
      <c r="V13" s="8">
        <v>6059211</v>
      </c>
      <c r="W13" s="8">
        <v>20658251</v>
      </c>
      <c r="X13" s="8">
        <v>2901000</v>
      </c>
      <c r="Y13" s="8">
        <v>17757251</v>
      </c>
      <c r="Z13" s="2">
        <v>612.11</v>
      </c>
      <c r="AA13" s="6">
        <v>2901000</v>
      </c>
    </row>
    <row r="14" spans="1:27" ht="12.75">
      <c r="A14" s="23" t="s">
        <v>39</v>
      </c>
      <c r="B14" s="29"/>
      <c r="C14" s="6">
        <v>870075</v>
      </c>
      <c r="D14" s="6"/>
      <c r="E14" s="7"/>
      <c r="F14" s="8"/>
      <c r="G14" s="8">
        <v>194354</v>
      </c>
      <c r="H14" s="8">
        <v>15399</v>
      </c>
      <c r="I14" s="8">
        <v>9378</v>
      </c>
      <c r="J14" s="8">
        <v>219131</v>
      </c>
      <c r="K14" s="8">
        <v>208036</v>
      </c>
      <c r="L14" s="8">
        <v>10834</v>
      </c>
      <c r="M14" s="8">
        <v>12413</v>
      </c>
      <c r="N14" s="8">
        <v>231283</v>
      </c>
      <c r="O14" s="8">
        <v>206708</v>
      </c>
      <c r="P14" s="8">
        <v>10594</v>
      </c>
      <c r="Q14" s="8">
        <v>11220</v>
      </c>
      <c r="R14" s="8">
        <v>228522</v>
      </c>
      <c r="S14" s="8">
        <v>207864</v>
      </c>
      <c r="T14" s="8">
        <v>6175</v>
      </c>
      <c r="U14" s="8"/>
      <c r="V14" s="8">
        <v>214039</v>
      </c>
      <c r="W14" s="8">
        <v>892975</v>
      </c>
      <c r="X14" s="8"/>
      <c r="Y14" s="8">
        <v>892975</v>
      </c>
      <c r="Z14" s="2"/>
      <c r="AA14" s="6"/>
    </row>
    <row r="15" spans="1:27" ht="12.75">
      <c r="A15" s="23" t="s">
        <v>40</v>
      </c>
      <c r="B15" s="29"/>
      <c r="C15" s="6">
        <v>6662502</v>
      </c>
      <c r="D15" s="6"/>
      <c r="E15" s="7">
        <v>2115000</v>
      </c>
      <c r="F15" s="8">
        <v>2115000</v>
      </c>
      <c r="G15" s="8">
        <v>10994</v>
      </c>
      <c r="H15" s="8"/>
      <c r="I15" s="8">
        <v>250282</v>
      </c>
      <c r="J15" s="8">
        <v>261276</v>
      </c>
      <c r="K15" s="8">
        <v>523382</v>
      </c>
      <c r="L15" s="8">
        <v>28850</v>
      </c>
      <c r="M15" s="8">
        <v>139643</v>
      </c>
      <c r="N15" s="8">
        <v>691875</v>
      </c>
      <c r="O15" s="8">
        <v>264568</v>
      </c>
      <c r="P15" s="8">
        <v>127649</v>
      </c>
      <c r="Q15" s="8">
        <v>119662</v>
      </c>
      <c r="R15" s="8">
        <v>511879</v>
      </c>
      <c r="S15" s="8">
        <v>1500</v>
      </c>
      <c r="T15" s="8"/>
      <c r="U15" s="8"/>
      <c r="V15" s="8">
        <v>1500</v>
      </c>
      <c r="W15" s="8">
        <v>1466530</v>
      </c>
      <c r="X15" s="8">
        <v>2115000</v>
      </c>
      <c r="Y15" s="8">
        <v>-648470</v>
      </c>
      <c r="Z15" s="2">
        <v>-30.66</v>
      </c>
      <c r="AA15" s="6">
        <v>2115000</v>
      </c>
    </row>
    <row r="16" spans="1:27" ht="12.75">
      <c r="A16" s="23" t="s">
        <v>41</v>
      </c>
      <c r="B16" s="29"/>
      <c r="C16" s="6"/>
      <c r="D16" s="6"/>
      <c r="E16" s="7">
        <v>4951000</v>
      </c>
      <c r="F16" s="8">
        <v>4951000</v>
      </c>
      <c r="G16" s="8"/>
      <c r="H16" s="8"/>
      <c r="I16" s="8"/>
      <c r="J16" s="8"/>
      <c r="K16" s="8">
        <v>39783</v>
      </c>
      <c r="L16" s="8">
        <v>1426</v>
      </c>
      <c r="M16" s="8">
        <v>4783</v>
      </c>
      <c r="N16" s="8">
        <v>45992</v>
      </c>
      <c r="O16" s="8">
        <v>10678</v>
      </c>
      <c r="P16" s="8">
        <v>2957</v>
      </c>
      <c r="Q16" s="8">
        <v>6383</v>
      </c>
      <c r="R16" s="8">
        <v>20018</v>
      </c>
      <c r="S16" s="8"/>
      <c r="T16" s="8"/>
      <c r="U16" s="8"/>
      <c r="V16" s="8"/>
      <c r="W16" s="8">
        <v>66010</v>
      </c>
      <c r="X16" s="8">
        <v>4951000</v>
      </c>
      <c r="Y16" s="8">
        <v>-4884990</v>
      </c>
      <c r="Z16" s="2">
        <v>-98.67</v>
      </c>
      <c r="AA16" s="6">
        <v>4951000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134382195</v>
      </c>
      <c r="D18" s="6"/>
      <c r="E18" s="7">
        <v>146421000</v>
      </c>
      <c r="F18" s="8">
        <v>146868000</v>
      </c>
      <c r="G18" s="8">
        <v>55549000</v>
      </c>
      <c r="H18" s="8">
        <v>2341522</v>
      </c>
      <c r="I18" s="8">
        <v>4186990</v>
      </c>
      <c r="J18" s="8">
        <v>62077512</v>
      </c>
      <c r="K18" s="8"/>
      <c r="L18" s="8">
        <v>3513185</v>
      </c>
      <c r="M18" s="8">
        <v>42288000</v>
      </c>
      <c r="N18" s="8">
        <v>45801185</v>
      </c>
      <c r="O18" s="8"/>
      <c r="P18" s="8">
        <v>391498</v>
      </c>
      <c r="Q18" s="8">
        <v>35729000</v>
      </c>
      <c r="R18" s="8">
        <v>36120498</v>
      </c>
      <c r="S18" s="8">
        <v>128696</v>
      </c>
      <c r="T18" s="8">
        <v>60000</v>
      </c>
      <c r="U18" s="8"/>
      <c r="V18" s="8">
        <v>188696</v>
      </c>
      <c r="W18" s="8">
        <v>144187891</v>
      </c>
      <c r="X18" s="8">
        <v>146868000</v>
      </c>
      <c r="Y18" s="8">
        <v>-2680109</v>
      </c>
      <c r="Z18" s="2">
        <v>-1.82</v>
      </c>
      <c r="AA18" s="6">
        <v>146868000</v>
      </c>
    </row>
    <row r="19" spans="1:27" ht="12.75">
      <c r="A19" s="23" t="s">
        <v>44</v>
      </c>
      <c r="B19" s="29"/>
      <c r="C19" s="6">
        <v>6739750</v>
      </c>
      <c r="D19" s="6"/>
      <c r="E19" s="7">
        <v>5101500</v>
      </c>
      <c r="F19" s="26">
        <v>10101501</v>
      </c>
      <c r="G19" s="26">
        <v>1556102</v>
      </c>
      <c r="H19" s="26">
        <v>528173</v>
      </c>
      <c r="I19" s="26">
        <v>675494</v>
      </c>
      <c r="J19" s="26">
        <v>2759769</v>
      </c>
      <c r="K19" s="26">
        <v>614464</v>
      </c>
      <c r="L19" s="26">
        <v>639379</v>
      </c>
      <c r="M19" s="26">
        <v>1234423</v>
      </c>
      <c r="N19" s="26">
        <v>2488266</v>
      </c>
      <c r="O19" s="26">
        <v>417760</v>
      </c>
      <c r="P19" s="26">
        <v>251767</v>
      </c>
      <c r="Q19" s="26">
        <v>141479</v>
      </c>
      <c r="R19" s="26">
        <v>811006</v>
      </c>
      <c r="S19" s="26">
        <v>58998</v>
      </c>
      <c r="T19" s="26">
        <v>29429</v>
      </c>
      <c r="U19" s="26"/>
      <c r="V19" s="26">
        <v>88427</v>
      </c>
      <c r="W19" s="26">
        <v>6147468</v>
      </c>
      <c r="X19" s="26">
        <v>10101501</v>
      </c>
      <c r="Y19" s="26">
        <v>-3954033</v>
      </c>
      <c r="Z19" s="27">
        <v>-39.14</v>
      </c>
      <c r="AA19" s="28">
        <v>10101501</v>
      </c>
    </row>
    <row r="20" spans="1:27" ht="12.75">
      <c r="A20" s="23" t="s">
        <v>45</v>
      </c>
      <c r="B20" s="29"/>
      <c r="C20" s="6">
        <v>837799</v>
      </c>
      <c r="D20" s="6"/>
      <c r="E20" s="7"/>
      <c r="F20" s="8">
        <v>8500000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8500000</v>
      </c>
      <c r="Y20" s="8">
        <v>-8500000</v>
      </c>
      <c r="Z20" s="2">
        <v>-100</v>
      </c>
      <c r="AA20" s="6">
        <v>8500000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328056612</v>
      </c>
      <c r="D21" s="33">
        <f t="shared" si="0"/>
        <v>0</v>
      </c>
      <c r="E21" s="34">
        <f t="shared" si="0"/>
        <v>339055294</v>
      </c>
      <c r="F21" s="35">
        <f t="shared" si="0"/>
        <v>356089806</v>
      </c>
      <c r="G21" s="35">
        <f t="shared" si="0"/>
        <v>74991436</v>
      </c>
      <c r="H21" s="35">
        <f t="shared" si="0"/>
        <v>18309051</v>
      </c>
      <c r="I21" s="35">
        <f t="shared" si="0"/>
        <v>26539312</v>
      </c>
      <c r="J21" s="35">
        <f t="shared" si="0"/>
        <v>119839799</v>
      </c>
      <c r="K21" s="35">
        <f t="shared" si="0"/>
        <v>17912147</v>
      </c>
      <c r="L21" s="35">
        <f t="shared" si="0"/>
        <v>20876936</v>
      </c>
      <c r="M21" s="35">
        <f t="shared" si="0"/>
        <v>58661713</v>
      </c>
      <c r="N21" s="35">
        <f t="shared" si="0"/>
        <v>97450796</v>
      </c>
      <c r="O21" s="35">
        <f t="shared" si="0"/>
        <v>18558802</v>
      </c>
      <c r="P21" s="35">
        <f t="shared" si="0"/>
        <v>20669225</v>
      </c>
      <c r="Q21" s="35">
        <f t="shared" si="0"/>
        <v>50427311</v>
      </c>
      <c r="R21" s="35">
        <f t="shared" si="0"/>
        <v>89655338</v>
      </c>
      <c r="S21" s="35">
        <f t="shared" si="0"/>
        <v>15129596</v>
      </c>
      <c r="T21" s="35">
        <f t="shared" si="0"/>
        <v>18606947</v>
      </c>
      <c r="U21" s="35">
        <f t="shared" si="0"/>
        <v>0</v>
      </c>
      <c r="V21" s="35">
        <f t="shared" si="0"/>
        <v>33736543</v>
      </c>
      <c r="W21" s="35">
        <f t="shared" si="0"/>
        <v>340682476</v>
      </c>
      <c r="X21" s="35">
        <f t="shared" si="0"/>
        <v>356089806</v>
      </c>
      <c r="Y21" s="35">
        <f t="shared" si="0"/>
        <v>-15407330</v>
      </c>
      <c r="Z21" s="36">
        <f>+IF(X21&lt;&gt;0,+(Y21/X21)*100,0)</f>
        <v>-4.326810186753844</v>
      </c>
      <c r="AA21" s="33">
        <f>SUM(AA5:AA20)</f>
        <v>356089806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135514401</v>
      </c>
      <c r="D24" s="6"/>
      <c r="E24" s="7">
        <v>154684553</v>
      </c>
      <c r="F24" s="8">
        <v>144684553</v>
      </c>
      <c r="G24" s="8"/>
      <c r="H24" s="8"/>
      <c r="I24" s="8"/>
      <c r="J24" s="8"/>
      <c r="K24" s="8"/>
      <c r="L24" s="8"/>
      <c r="M24" s="8"/>
      <c r="N24" s="8"/>
      <c r="O24" s="8"/>
      <c r="P24" s="8">
        <v>78992416</v>
      </c>
      <c r="Q24" s="8">
        <v>15500</v>
      </c>
      <c r="R24" s="8">
        <v>79007916</v>
      </c>
      <c r="S24" s="8">
        <v>94176</v>
      </c>
      <c r="T24" s="8"/>
      <c r="U24" s="8"/>
      <c r="V24" s="8">
        <v>94176</v>
      </c>
      <c r="W24" s="8">
        <v>79102092</v>
      </c>
      <c r="X24" s="8">
        <v>144684553</v>
      </c>
      <c r="Y24" s="8">
        <v>-65582461</v>
      </c>
      <c r="Z24" s="2">
        <v>-45.33</v>
      </c>
      <c r="AA24" s="6">
        <v>144684553</v>
      </c>
    </row>
    <row r="25" spans="1:27" ht="12.75">
      <c r="A25" s="25" t="s">
        <v>49</v>
      </c>
      <c r="B25" s="24"/>
      <c r="C25" s="6">
        <v>10225192</v>
      </c>
      <c r="D25" s="6"/>
      <c r="E25" s="7">
        <v>11140000</v>
      </c>
      <c r="F25" s="8">
        <v>11140000</v>
      </c>
      <c r="G25" s="8"/>
      <c r="H25" s="8"/>
      <c r="I25" s="8"/>
      <c r="J25" s="8"/>
      <c r="K25" s="8"/>
      <c r="L25" s="8"/>
      <c r="M25" s="8"/>
      <c r="N25" s="8"/>
      <c r="O25" s="8"/>
      <c r="P25" s="8">
        <v>5985350</v>
      </c>
      <c r="Q25" s="8"/>
      <c r="R25" s="8">
        <v>5985350</v>
      </c>
      <c r="S25" s="8"/>
      <c r="T25" s="8"/>
      <c r="U25" s="8"/>
      <c r="V25" s="8"/>
      <c r="W25" s="8">
        <v>5985350</v>
      </c>
      <c r="X25" s="8">
        <v>11140000</v>
      </c>
      <c r="Y25" s="8">
        <v>-5154650</v>
      </c>
      <c r="Z25" s="2">
        <v>-46.27</v>
      </c>
      <c r="AA25" s="6">
        <v>11140000</v>
      </c>
    </row>
    <row r="26" spans="1:27" ht="12.75">
      <c r="A26" s="25" t="s">
        <v>50</v>
      </c>
      <c r="B26" s="24"/>
      <c r="C26" s="6">
        <v>12645962</v>
      </c>
      <c r="D26" s="6"/>
      <c r="E26" s="7">
        <v>653000</v>
      </c>
      <c r="F26" s="8">
        <v>653000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653000</v>
      </c>
      <c r="Y26" s="8">
        <v>-653000</v>
      </c>
      <c r="Z26" s="2">
        <v>-100</v>
      </c>
      <c r="AA26" s="6">
        <v>653000</v>
      </c>
    </row>
    <row r="27" spans="1:27" ht="12.75">
      <c r="A27" s="25" t="s">
        <v>51</v>
      </c>
      <c r="B27" s="24"/>
      <c r="C27" s="6">
        <v>29537544</v>
      </c>
      <c r="D27" s="6"/>
      <c r="E27" s="7">
        <v>30352501</v>
      </c>
      <c r="F27" s="8">
        <v>30352501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30352501</v>
      </c>
      <c r="Y27" s="8">
        <v>-30352501</v>
      </c>
      <c r="Z27" s="2">
        <v>-100</v>
      </c>
      <c r="AA27" s="6">
        <v>30352501</v>
      </c>
    </row>
    <row r="28" spans="1:27" ht="12.75">
      <c r="A28" s="25" t="s">
        <v>52</v>
      </c>
      <c r="B28" s="24"/>
      <c r="C28" s="6">
        <v>1747117</v>
      </c>
      <c r="D28" s="6"/>
      <c r="E28" s="7">
        <v>2982000</v>
      </c>
      <c r="F28" s="8">
        <v>1302580</v>
      </c>
      <c r="G28" s="8"/>
      <c r="H28" s="8">
        <v>3440</v>
      </c>
      <c r="I28" s="8">
        <v>1302580</v>
      </c>
      <c r="J28" s="8">
        <v>1306020</v>
      </c>
      <c r="K28" s="8"/>
      <c r="L28" s="8">
        <v>37</v>
      </c>
      <c r="M28" s="8">
        <v>132</v>
      </c>
      <c r="N28" s="8">
        <v>169</v>
      </c>
      <c r="O28" s="8"/>
      <c r="P28" s="8"/>
      <c r="Q28" s="8"/>
      <c r="R28" s="8"/>
      <c r="S28" s="8"/>
      <c r="T28" s="8">
        <v>428</v>
      </c>
      <c r="U28" s="8"/>
      <c r="V28" s="8">
        <v>428</v>
      </c>
      <c r="W28" s="8">
        <v>1306617</v>
      </c>
      <c r="X28" s="8">
        <v>1302580</v>
      </c>
      <c r="Y28" s="8">
        <v>4037</v>
      </c>
      <c r="Z28" s="2">
        <v>0.31</v>
      </c>
      <c r="AA28" s="6">
        <v>1302580</v>
      </c>
    </row>
    <row r="29" spans="1:27" ht="12.75">
      <c r="A29" s="25" t="s">
        <v>53</v>
      </c>
      <c r="B29" s="24"/>
      <c r="C29" s="6">
        <v>114062716</v>
      </c>
      <c r="D29" s="6"/>
      <c r="E29" s="7">
        <v>84635852</v>
      </c>
      <c r="F29" s="8">
        <v>102500000</v>
      </c>
      <c r="G29" s="8"/>
      <c r="H29" s="8">
        <v>133497</v>
      </c>
      <c r="I29" s="8">
        <v>39488</v>
      </c>
      <c r="J29" s="8">
        <v>172985</v>
      </c>
      <c r="K29" s="8">
        <v>628166</v>
      </c>
      <c r="L29" s="8">
        <v>658392</v>
      </c>
      <c r="M29" s="8">
        <v>40506</v>
      </c>
      <c r="N29" s="8">
        <v>1327064</v>
      </c>
      <c r="O29" s="8">
        <v>2615635</v>
      </c>
      <c r="P29" s="8">
        <v>3090877</v>
      </c>
      <c r="Q29" s="8">
        <v>29190513</v>
      </c>
      <c r="R29" s="8">
        <v>34897025</v>
      </c>
      <c r="S29" s="8">
        <v>81648</v>
      </c>
      <c r="T29" s="8">
        <v>3913043</v>
      </c>
      <c r="U29" s="8"/>
      <c r="V29" s="8">
        <v>3994691</v>
      </c>
      <c r="W29" s="8">
        <v>40391765</v>
      </c>
      <c r="X29" s="8">
        <v>102500000</v>
      </c>
      <c r="Y29" s="8">
        <v>-62108235</v>
      </c>
      <c r="Z29" s="2">
        <v>-60.59</v>
      </c>
      <c r="AA29" s="6">
        <v>102500000</v>
      </c>
    </row>
    <row r="30" spans="1:27" ht="12.75">
      <c r="A30" s="25" t="s">
        <v>54</v>
      </c>
      <c r="B30" s="24"/>
      <c r="C30" s="6">
        <v>5058606</v>
      </c>
      <c r="D30" s="6"/>
      <c r="E30" s="7">
        <v>7455000</v>
      </c>
      <c r="F30" s="8">
        <v>7455000</v>
      </c>
      <c r="G30" s="8"/>
      <c r="H30" s="8">
        <v>139981</v>
      </c>
      <c r="I30" s="8">
        <v>269977</v>
      </c>
      <c r="J30" s="8">
        <v>409958</v>
      </c>
      <c r="K30" s="8">
        <v>686849</v>
      </c>
      <c r="L30" s="8">
        <v>192056</v>
      </c>
      <c r="M30" s="8">
        <v>194981</v>
      </c>
      <c r="N30" s="8">
        <v>1073886</v>
      </c>
      <c r="O30" s="8">
        <v>259122</v>
      </c>
      <c r="P30" s="8">
        <v>270308</v>
      </c>
      <c r="Q30" s="8">
        <v>224155</v>
      </c>
      <c r="R30" s="8">
        <v>753585</v>
      </c>
      <c r="S30" s="8">
        <v>89203</v>
      </c>
      <c r="T30" s="8">
        <v>155547</v>
      </c>
      <c r="U30" s="8"/>
      <c r="V30" s="8">
        <v>244750</v>
      </c>
      <c r="W30" s="8">
        <v>2482179</v>
      </c>
      <c r="X30" s="8">
        <v>7455000</v>
      </c>
      <c r="Y30" s="8">
        <v>-4972821</v>
      </c>
      <c r="Z30" s="2">
        <v>-66.7</v>
      </c>
      <c r="AA30" s="6">
        <v>7455000</v>
      </c>
    </row>
    <row r="31" spans="1:27" ht="12.75">
      <c r="A31" s="25" t="s">
        <v>55</v>
      </c>
      <c r="B31" s="24"/>
      <c r="C31" s="6">
        <v>23788191</v>
      </c>
      <c r="D31" s="6"/>
      <c r="E31" s="7">
        <v>16815823</v>
      </c>
      <c r="F31" s="8">
        <v>27732000</v>
      </c>
      <c r="G31" s="8">
        <v>11790</v>
      </c>
      <c r="H31" s="8">
        <v>299322</v>
      </c>
      <c r="I31" s="8">
        <v>1650034</v>
      </c>
      <c r="J31" s="8">
        <v>1961146</v>
      </c>
      <c r="K31" s="8">
        <v>888397</v>
      </c>
      <c r="L31" s="8">
        <v>1440528</v>
      </c>
      <c r="M31" s="8">
        <v>4433482</v>
      </c>
      <c r="N31" s="8">
        <v>6762407</v>
      </c>
      <c r="O31" s="8">
        <v>577057</v>
      </c>
      <c r="P31" s="8">
        <v>2168612</v>
      </c>
      <c r="Q31" s="8">
        <v>1746659</v>
      </c>
      <c r="R31" s="8">
        <v>4492328</v>
      </c>
      <c r="S31" s="8">
        <v>184478</v>
      </c>
      <c r="T31" s="8">
        <v>2537886</v>
      </c>
      <c r="U31" s="8"/>
      <c r="V31" s="8">
        <v>2722364</v>
      </c>
      <c r="W31" s="8">
        <v>15938245</v>
      </c>
      <c r="X31" s="8">
        <v>27732000</v>
      </c>
      <c r="Y31" s="8">
        <v>-11793755</v>
      </c>
      <c r="Z31" s="2">
        <v>-42.53</v>
      </c>
      <c r="AA31" s="6">
        <v>27732000</v>
      </c>
    </row>
    <row r="32" spans="1:27" ht="12.75">
      <c r="A32" s="25" t="s">
        <v>43</v>
      </c>
      <c r="B32" s="24"/>
      <c r="C32" s="6">
        <v>3857392</v>
      </c>
      <c r="D32" s="6"/>
      <c r="E32" s="7">
        <v>4859178</v>
      </c>
      <c r="F32" s="8">
        <v>5859178</v>
      </c>
      <c r="G32" s="8">
        <v>6000</v>
      </c>
      <c r="H32" s="8">
        <v>168073</v>
      </c>
      <c r="I32" s="8">
        <v>6000</v>
      </c>
      <c r="J32" s="8">
        <v>180073</v>
      </c>
      <c r="K32" s="8">
        <v>12000</v>
      </c>
      <c r="L32" s="8">
        <v>6000</v>
      </c>
      <c r="M32" s="8"/>
      <c r="N32" s="8">
        <v>18000</v>
      </c>
      <c r="O32" s="8"/>
      <c r="P32" s="8">
        <v>2736029</v>
      </c>
      <c r="Q32" s="8">
        <v>47199</v>
      </c>
      <c r="R32" s="8">
        <v>2783228</v>
      </c>
      <c r="S32" s="8">
        <v>25950</v>
      </c>
      <c r="T32" s="8"/>
      <c r="U32" s="8"/>
      <c r="V32" s="8">
        <v>25950</v>
      </c>
      <c r="W32" s="8">
        <v>3007251</v>
      </c>
      <c r="X32" s="8">
        <v>5859178</v>
      </c>
      <c r="Y32" s="8">
        <v>-2851927</v>
      </c>
      <c r="Z32" s="2">
        <v>-48.67</v>
      </c>
      <c r="AA32" s="6">
        <v>5859178</v>
      </c>
    </row>
    <row r="33" spans="1:27" ht="12.75">
      <c r="A33" s="25" t="s">
        <v>56</v>
      </c>
      <c r="B33" s="24"/>
      <c r="C33" s="6">
        <v>56645961</v>
      </c>
      <c r="D33" s="6"/>
      <c r="E33" s="7">
        <v>25477480</v>
      </c>
      <c r="F33" s="8">
        <v>24778696</v>
      </c>
      <c r="G33" s="8">
        <v>121821</v>
      </c>
      <c r="H33" s="8">
        <v>1802481</v>
      </c>
      <c r="I33" s="8">
        <v>728617</v>
      </c>
      <c r="J33" s="8">
        <v>2652919</v>
      </c>
      <c r="K33" s="8">
        <v>1666146</v>
      </c>
      <c r="L33" s="8">
        <v>1149298</v>
      </c>
      <c r="M33" s="8">
        <v>1610156</v>
      </c>
      <c r="N33" s="8">
        <v>4425600</v>
      </c>
      <c r="O33" s="8">
        <v>1003013</v>
      </c>
      <c r="P33" s="8">
        <v>5823396</v>
      </c>
      <c r="Q33" s="8">
        <v>1810580</v>
      </c>
      <c r="R33" s="8">
        <v>8636989</v>
      </c>
      <c r="S33" s="8">
        <v>447890</v>
      </c>
      <c r="T33" s="8">
        <v>558248</v>
      </c>
      <c r="U33" s="8"/>
      <c r="V33" s="8">
        <v>1006138</v>
      </c>
      <c r="W33" s="8">
        <v>16721646</v>
      </c>
      <c r="X33" s="8">
        <v>24778696</v>
      </c>
      <c r="Y33" s="8">
        <v>-8057050</v>
      </c>
      <c r="Z33" s="2">
        <v>-32.52</v>
      </c>
      <c r="AA33" s="6">
        <v>24778696</v>
      </c>
    </row>
    <row r="34" spans="1:27" ht="12.75">
      <c r="A34" s="23" t="s">
        <v>57</v>
      </c>
      <c r="B34" s="29"/>
      <c r="C34" s="6">
        <v>60638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393143720</v>
      </c>
      <c r="D35" s="33">
        <f>SUM(D24:D34)</f>
        <v>0</v>
      </c>
      <c r="E35" s="34">
        <f t="shared" si="1"/>
        <v>339055387</v>
      </c>
      <c r="F35" s="35">
        <f t="shared" si="1"/>
        <v>356457508</v>
      </c>
      <c r="G35" s="35">
        <f t="shared" si="1"/>
        <v>139611</v>
      </c>
      <c r="H35" s="35">
        <f t="shared" si="1"/>
        <v>2546794</v>
      </c>
      <c r="I35" s="35">
        <f t="shared" si="1"/>
        <v>3996696</v>
      </c>
      <c r="J35" s="35">
        <f t="shared" si="1"/>
        <v>6683101</v>
      </c>
      <c r="K35" s="35">
        <f t="shared" si="1"/>
        <v>3881558</v>
      </c>
      <c r="L35" s="35">
        <f t="shared" si="1"/>
        <v>3446311</v>
      </c>
      <c r="M35" s="35">
        <f t="shared" si="1"/>
        <v>6279257</v>
      </c>
      <c r="N35" s="35">
        <f t="shared" si="1"/>
        <v>13607126</v>
      </c>
      <c r="O35" s="35">
        <f t="shared" si="1"/>
        <v>4454827</v>
      </c>
      <c r="P35" s="35">
        <f t="shared" si="1"/>
        <v>99066988</v>
      </c>
      <c r="Q35" s="35">
        <f t="shared" si="1"/>
        <v>33034606</v>
      </c>
      <c r="R35" s="35">
        <f t="shared" si="1"/>
        <v>136556421</v>
      </c>
      <c r="S35" s="35">
        <f t="shared" si="1"/>
        <v>923345</v>
      </c>
      <c r="T35" s="35">
        <f t="shared" si="1"/>
        <v>7165152</v>
      </c>
      <c r="U35" s="35">
        <f t="shared" si="1"/>
        <v>0</v>
      </c>
      <c r="V35" s="35">
        <f t="shared" si="1"/>
        <v>8088497</v>
      </c>
      <c r="W35" s="35">
        <f t="shared" si="1"/>
        <v>164935145</v>
      </c>
      <c r="X35" s="35">
        <f t="shared" si="1"/>
        <v>356457508</v>
      </c>
      <c r="Y35" s="35">
        <f t="shared" si="1"/>
        <v>-191522363</v>
      </c>
      <c r="Z35" s="36">
        <f>+IF(X35&lt;&gt;0,+(Y35/X35)*100,0)</f>
        <v>-53.72936709191155</v>
      </c>
      <c r="AA35" s="33">
        <f>SUM(AA24:AA34)</f>
        <v>356457508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-65087108</v>
      </c>
      <c r="D37" s="46">
        <f>+D21-D35</f>
        <v>0</v>
      </c>
      <c r="E37" s="47">
        <f t="shared" si="2"/>
        <v>-93</v>
      </c>
      <c r="F37" s="48">
        <f t="shared" si="2"/>
        <v>-367702</v>
      </c>
      <c r="G37" s="48">
        <f t="shared" si="2"/>
        <v>74851825</v>
      </c>
      <c r="H37" s="48">
        <f t="shared" si="2"/>
        <v>15762257</v>
      </c>
      <c r="I37" s="48">
        <f t="shared" si="2"/>
        <v>22542616</v>
      </c>
      <c r="J37" s="48">
        <f t="shared" si="2"/>
        <v>113156698</v>
      </c>
      <c r="K37" s="48">
        <f t="shared" si="2"/>
        <v>14030589</v>
      </c>
      <c r="L37" s="48">
        <f t="shared" si="2"/>
        <v>17430625</v>
      </c>
      <c r="M37" s="48">
        <f t="shared" si="2"/>
        <v>52382456</v>
      </c>
      <c r="N37" s="48">
        <f t="shared" si="2"/>
        <v>83843670</v>
      </c>
      <c r="O37" s="48">
        <f t="shared" si="2"/>
        <v>14103975</v>
      </c>
      <c r="P37" s="48">
        <f t="shared" si="2"/>
        <v>-78397763</v>
      </c>
      <c r="Q37" s="48">
        <f t="shared" si="2"/>
        <v>17392705</v>
      </c>
      <c r="R37" s="48">
        <f t="shared" si="2"/>
        <v>-46901083</v>
      </c>
      <c r="S37" s="48">
        <f t="shared" si="2"/>
        <v>14206251</v>
      </c>
      <c r="T37" s="48">
        <f t="shared" si="2"/>
        <v>11441795</v>
      </c>
      <c r="U37" s="48">
        <f t="shared" si="2"/>
        <v>0</v>
      </c>
      <c r="V37" s="48">
        <f t="shared" si="2"/>
        <v>25648046</v>
      </c>
      <c r="W37" s="48">
        <f t="shared" si="2"/>
        <v>175747331</v>
      </c>
      <c r="X37" s="48">
        <f>IF(F21=F35,0,X21-X35)</f>
        <v>-367702</v>
      </c>
      <c r="Y37" s="48">
        <f t="shared" si="2"/>
        <v>176115033</v>
      </c>
      <c r="Z37" s="49">
        <f>+IF(X37&lt;&gt;0,+(Y37/X37)*100,0)</f>
        <v>-47896.131378126855</v>
      </c>
      <c r="AA37" s="46">
        <f>+AA21-AA35</f>
        <v>-367702</v>
      </c>
    </row>
    <row r="38" spans="1:27" ht="22.5" customHeight="1">
      <c r="A38" s="50" t="s">
        <v>60</v>
      </c>
      <c r="B38" s="29"/>
      <c r="C38" s="6">
        <v>18998941</v>
      </c>
      <c r="D38" s="6"/>
      <c r="E38" s="7">
        <v>39016000</v>
      </c>
      <c r="F38" s="8">
        <v>22765000</v>
      </c>
      <c r="G38" s="8"/>
      <c r="H38" s="8"/>
      <c r="I38" s="8"/>
      <c r="J38" s="8"/>
      <c r="K38" s="8">
        <v>1786000</v>
      </c>
      <c r="L38" s="8"/>
      <c r="M38" s="8">
        <v>672000</v>
      </c>
      <c r="N38" s="8">
        <v>2458000</v>
      </c>
      <c r="O38" s="8"/>
      <c r="P38" s="8">
        <v>4263000</v>
      </c>
      <c r="Q38" s="8">
        <v>17480000</v>
      </c>
      <c r="R38" s="8">
        <v>21743000</v>
      </c>
      <c r="S38" s="8"/>
      <c r="T38" s="8"/>
      <c r="U38" s="8"/>
      <c r="V38" s="8"/>
      <c r="W38" s="8">
        <v>24201000</v>
      </c>
      <c r="X38" s="8">
        <v>22765000</v>
      </c>
      <c r="Y38" s="8">
        <v>1436000</v>
      </c>
      <c r="Z38" s="2">
        <v>6.31</v>
      </c>
      <c r="AA38" s="6">
        <v>22765000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-46088167</v>
      </c>
      <c r="D41" s="56">
        <f>SUM(D37:D40)</f>
        <v>0</v>
      </c>
      <c r="E41" s="57">
        <f t="shared" si="3"/>
        <v>39015907</v>
      </c>
      <c r="F41" s="58">
        <f t="shared" si="3"/>
        <v>22397298</v>
      </c>
      <c r="G41" s="58">
        <f t="shared" si="3"/>
        <v>74851825</v>
      </c>
      <c r="H41" s="58">
        <f t="shared" si="3"/>
        <v>15762257</v>
      </c>
      <c r="I41" s="58">
        <f t="shared" si="3"/>
        <v>22542616</v>
      </c>
      <c r="J41" s="58">
        <f t="shared" si="3"/>
        <v>113156698</v>
      </c>
      <c r="K41" s="58">
        <f t="shared" si="3"/>
        <v>15816589</v>
      </c>
      <c r="L41" s="58">
        <f t="shared" si="3"/>
        <v>17430625</v>
      </c>
      <c r="M41" s="58">
        <f t="shared" si="3"/>
        <v>53054456</v>
      </c>
      <c r="N41" s="58">
        <f t="shared" si="3"/>
        <v>86301670</v>
      </c>
      <c r="O41" s="58">
        <f t="shared" si="3"/>
        <v>14103975</v>
      </c>
      <c r="P41" s="58">
        <f t="shared" si="3"/>
        <v>-74134763</v>
      </c>
      <c r="Q41" s="58">
        <f t="shared" si="3"/>
        <v>34872705</v>
      </c>
      <c r="R41" s="58">
        <f t="shared" si="3"/>
        <v>-25158083</v>
      </c>
      <c r="S41" s="58">
        <f t="shared" si="3"/>
        <v>14206251</v>
      </c>
      <c r="T41" s="58">
        <f t="shared" si="3"/>
        <v>11441795</v>
      </c>
      <c r="U41" s="58">
        <f t="shared" si="3"/>
        <v>0</v>
      </c>
      <c r="V41" s="58">
        <f t="shared" si="3"/>
        <v>25648046</v>
      </c>
      <c r="W41" s="58">
        <f t="shared" si="3"/>
        <v>199948331</v>
      </c>
      <c r="X41" s="58">
        <f t="shared" si="3"/>
        <v>22397298</v>
      </c>
      <c r="Y41" s="58">
        <f t="shared" si="3"/>
        <v>177551033</v>
      </c>
      <c r="Z41" s="59">
        <f>+IF(X41&lt;&gt;0,+(Y41/X41)*100,0)</f>
        <v>792.7341637370722</v>
      </c>
      <c r="AA41" s="56">
        <f>SUM(AA37:AA40)</f>
        <v>22397298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-46088167</v>
      </c>
      <c r="D43" s="64">
        <f>+D41-D42</f>
        <v>0</v>
      </c>
      <c r="E43" s="65">
        <f t="shared" si="4"/>
        <v>39015907</v>
      </c>
      <c r="F43" s="66">
        <f t="shared" si="4"/>
        <v>22397298</v>
      </c>
      <c r="G43" s="66">
        <f t="shared" si="4"/>
        <v>74851825</v>
      </c>
      <c r="H43" s="66">
        <f t="shared" si="4"/>
        <v>15762257</v>
      </c>
      <c r="I43" s="66">
        <f t="shared" si="4"/>
        <v>22542616</v>
      </c>
      <c r="J43" s="66">
        <f t="shared" si="4"/>
        <v>113156698</v>
      </c>
      <c r="K43" s="66">
        <f t="shared" si="4"/>
        <v>15816589</v>
      </c>
      <c r="L43" s="66">
        <f t="shared" si="4"/>
        <v>17430625</v>
      </c>
      <c r="M43" s="66">
        <f t="shared" si="4"/>
        <v>53054456</v>
      </c>
      <c r="N43" s="66">
        <f t="shared" si="4"/>
        <v>86301670</v>
      </c>
      <c r="O43" s="66">
        <f t="shared" si="4"/>
        <v>14103975</v>
      </c>
      <c r="P43" s="66">
        <f t="shared" si="4"/>
        <v>-74134763</v>
      </c>
      <c r="Q43" s="66">
        <f t="shared" si="4"/>
        <v>34872705</v>
      </c>
      <c r="R43" s="66">
        <f t="shared" si="4"/>
        <v>-25158083</v>
      </c>
      <c r="S43" s="66">
        <f t="shared" si="4"/>
        <v>14206251</v>
      </c>
      <c r="T43" s="66">
        <f t="shared" si="4"/>
        <v>11441795</v>
      </c>
      <c r="U43" s="66">
        <f t="shared" si="4"/>
        <v>0</v>
      </c>
      <c r="V43" s="66">
        <f t="shared" si="4"/>
        <v>25648046</v>
      </c>
      <c r="W43" s="66">
        <f t="shared" si="4"/>
        <v>199948331</v>
      </c>
      <c r="X43" s="66">
        <f t="shared" si="4"/>
        <v>22397298</v>
      </c>
      <c r="Y43" s="66">
        <f t="shared" si="4"/>
        <v>177551033</v>
      </c>
      <c r="Z43" s="67">
        <f>+IF(X43&lt;&gt;0,+(Y43/X43)*100,0)</f>
        <v>792.7341637370722</v>
      </c>
      <c r="AA43" s="64">
        <f>+AA41-AA42</f>
        <v>22397298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-46088167</v>
      </c>
      <c r="D45" s="56">
        <f>SUM(D43:D44)</f>
        <v>0</v>
      </c>
      <c r="E45" s="57">
        <f t="shared" si="5"/>
        <v>39015907</v>
      </c>
      <c r="F45" s="58">
        <f t="shared" si="5"/>
        <v>22397298</v>
      </c>
      <c r="G45" s="58">
        <f t="shared" si="5"/>
        <v>74851825</v>
      </c>
      <c r="H45" s="58">
        <f t="shared" si="5"/>
        <v>15762257</v>
      </c>
      <c r="I45" s="58">
        <f t="shared" si="5"/>
        <v>22542616</v>
      </c>
      <c r="J45" s="58">
        <f t="shared" si="5"/>
        <v>113156698</v>
      </c>
      <c r="K45" s="58">
        <f t="shared" si="5"/>
        <v>15816589</v>
      </c>
      <c r="L45" s="58">
        <f t="shared" si="5"/>
        <v>17430625</v>
      </c>
      <c r="M45" s="58">
        <f t="shared" si="5"/>
        <v>53054456</v>
      </c>
      <c r="N45" s="58">
        <f t="shared" si="5"/>
        <v>86301670</v>
      </c>
      <c r="O45" s="58">
        <f t="shared" si="5"/>
        <v>14103975</v>
      </c>
      <c r="P45" s="58">
        <f t="shared" si="5"/>
        <v>-74134763</v>
      </c>
      <c r="Q45" s="58">
        <f t="shared" si="5"/>
        <v>34872705</v>
      </c>
      <c r="R45" s="58">
        <f t="shared" si="5"/>
        <v>-25158083</v>
      </c>
      <c r="S45" s="58">
        <f t="shared" si="5"/>
        <v>14206251</v>
      </c>
      <c r="T45" s="58">
        <f t="shared" si="5"/>
        <v>11441795</v>
      </c>
      <c r="U45" s="58">
        <f t="shared" si="5"/>
        <v>0</v>
      </c>
      <c r="V45" s="58">
        <f t="shared" si="5"/>
        <v>25648046</v>
      </c>
      <c r="W45" s="58">
        <f t="shared" si="5"/>
        <v>199948331</v>
      </c>
      <c r="X45" s="58">
        <f t="shared" si="5"/>
        <v>22397298</v>
      </c>
      <c r="Y45" s="58">
        <f t="shared" si="5"/>
        <v>177551033</v>
      </c>
      <c r="Z45" s="59">
        <f>+IF(X45&lt;&gt;0,+(Y45/X45)*100,0)</f>
        <v>792.7341637370722</v>
      </c>
      <c r="AA45" s="56">
        <f>SUM(AA43:AA44)</f>
        <v>22397298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-46088167</v>
      </c>
      <c r="D47" s="71">
        <f>SUM(D45:D46)</f>
        <v>0</v>
      </c>
      <c r="E47" s="72">
        <f t="shared" si="6"/>
        <v>39015907</v>
      </c>
      <c r="F47" s="73">
        <f t="shared" si="6"/>
        <v>22397298</v>
      </c>
      <c r="G47" s="73">
        <f t="shared" si="6"/>
        <v>74851825</v>
      </c>
      <c r="H47" s="74">
        <f t="shared" si="6"/>
        <v>15762257</v>
      </c>
      <c r="I47" s="74">
        <f t="shared" si="6"/>
        <v>22542616</v>
      </c>
      <c r="J47" s="74">
        <f t="shared" si="6"/>
        <v>113156698</v>
      </c>
      <c r="K47" s="74">
        <f t="shared" si="6"/>
        <v>15816589</v>
      </c>
      <c r="L47" s="74">
        <f t="shared" si="6"/>
        <v>17430625</v>
      </c>
      <c r="M47" s="73">
        <f t="shared" si="6"/>
        <v>53054456</v>
      </c>
      <c r="N47" s="73">
        <f t="shared" si="6"/>
        <v>86301670</v>
      </c>
      <c r="O47" s="74">
        <f t="shared" si="6"/>
        <v>14103975</v>
      </c>
      <c r="P47" s="74">
        <f t="shared" si="6"/>
        <v>-74134763</v>
      </c>
      <c r="Q47" s="74">
        <f t="shared" si="6"/>
        <v>34872705</v>
      </c>
      <c r="R47" s="74">
        <f t="shared" si="6"/>
        <v>-25158083</v>
      </c>
      <c r="S47" s="74">
        <f t="shared" si="6"/>
        <v>14206251</v>
      </c>
      <c r="T47" s="73">
        <f t="shared" si="6"/>
        <v>11441795</v>
      </c>
      <c r="U47" s="73">
        <f t="shared" si="6"/>
        <v>0</v>
      </c>
      <c r="V47" s="74">
        <f t="shared" si="6"/>
        <v>25648046</v>
      </c>
      <c r="W47" s="74">
        <f t="shared" si="6"/>
        <v>199948331</v>
      </c>
      <c r="X47" s="74">
        <f t="shared" si="6"/>
        <v>22397298</v>
      </c>
      <c r="Y47" s="74">
        <f t="shared" si="6"/>
        <v>177551033</v>
      </c>
      <c r="Z47" s="75">
        <f>+IF(X47&lt;&gt;0,+(Y47/X47)*100,0)</f>
        <v>792.7341637370722</v>
      </c>
      <c r="AA47" s="76">
        <f>SUM(AA45:AA46)</f>
        <v>22397298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>
        <v>70190220</v>
      </c>
      <c r="F5" s="8">
        <v>97679585</v>
      </c>
      <c r="G5" s="8">
        <v>7484930</v>
      </c>
      <c r="H5" s="8">
        <v>8109247</v>
      </c>
      <c r="I5" s="8">
        <v>8281437</v>
      </c>
      <c r="J5" s="8">
        <v>23875614</v>
      </c>
      <c r="K5" s="8">
        <v>8271533</v>
      </c>
      <c r="L5" s="8">
        <v>8337736</v>
      </c>
      <c r="M5" s="8">
        <v>8031232</v>
      </c>
      <c r="N5" s="8">
        <v>24640501</v>
      </c>
      <c r="O5" s="8">
        <v>8210264</v>
      </c>
      <c r="P5" s="8">
        <v>8366974</v>
      </c>
      <c r="Q5" s="8">
        <v>8429522</v>
      </c>
      <c r="R5" s="8">
        <v>25006760</v>
      </c>
      <c r="S5" s="8">
        <v>8314342</v>
      </c>
      <c r="T5" s="8">
        <v>8312680</v>
      </c>
      <c r="U5" s="8">
        <v>11693097</v>
      </c>
      <c r="V5" s="8">
        <v>28320119</v>
      </c>
      <c r="W5" s="8">
        <v>101842994</v>
      </c>
      <c r="X5" s="8">
        <v>97679585</v>
      </c>
      <c r="Y5" s="8">
        <v>4163409</v>
      </c>
      <c r="Z5" s="2">
        <v>4.26</v>
      </c>
      <c r="AA5" s="6">
        <v>97679585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/>
      <c r="D9" s="6"/>
      <c r="E9" s="7">
        <v>46517750</v>
      </c>
      <c r="F9" s="8">
        <v>25055467</v>
      </c>
      <c r="G9" s="8">
        <v>1899704</v>
      </c>
      <c r="H9" s="8">
        <v>1989790</v>
      </c>
      <c r="I9" s="8">
        <v>1986102</v>
      </c>
      <c r="J9" s="8">
        <v>5875596</v>
      </c>
      <c r="K9" s="8">
        <v>1900709</v>
      </c>
      <c r="L9" s="8">
        <v>2070684</v>
      </c>
      <c r="M9" s="8">
        <v>1932001</v>
      </c>
      <c r="N9" s="8">
        <v>5903394</v>
      </c>
      <c r="O9" s="8">
        <v>2012572</v>
      </c>
      <c r="P9" s="8">
        <v>2174107</v>
      </c>
      <c r="Q9" s="8">
        <v>2156330</v>
      </c>
      <c r="R9" s="8">
        <v>6343009</v>
      </c>
      <c r="S9" s="8">
        <v>2084369</v>
      </c>
      <c r="T9" s="8">
        <v>2243449</v>
      </c>
      <c r="U9" s="8">
        <v>2078386</v>
      </c>
      <c r="V9" s="8">
        <v>6406204</v>
      </c>
      <c r="W9" s="8">
        <v>24528203</v>
      </c>
      <c r="X9" s="8">
        <v>25055467</v>
      </c>
      <c r="Y9" s="8">
        <v>-527264</v>
      </c>
      <c r="Z9" s="2">
        <v>-2.1</v>
      </c>
      <c r="AA9" s="6">
        <v>25055467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1069834</v>
      </c>
      <c r="D11" s="6"/>
      <c r="E11" s="7">
        <v>4500500</v>
      </c>
      <c r="F11" s="8">
        <v>6000000</v>
      </c>
      <c r="G11" s="8">
        <v>303815</v>
      </c>
      <c r="H11" s="8">
        <v>272870</v>
      </c>
      <c r="I11" s="8">
        <v>329199</v>
      </c>
      <c r="J11" s="8">
        <v>905884</v>
      </c>
      <c r="K11" s="8">
        <v>331276</v>
      </c>
      <c r="L11" s="8">
        <v>296738</v>
      </c>
      <c r="M11" s="8">
        <v>333646</v>
      </c>
      <c r="N11" s="8">
        <v>961660</v>
      </c>
      <c r="O11" s="8">
        <v>697339</v>
      </c>
      <c r="P11" s="8">
        <v>482387</v>
      </c>
      <c r="Q11" s="8">
        <v>374594</v>
      </c>
      <c r="R11" s="8">
        <v>1554320</v>
      </c>
      <c r="S11" s="8">
        <v>267666</v>
      </c>
      <c r="T11" s="8">
        <v>130422</v>
      </c>
      <c r="U11" s="8">
        <v>91748</v>
      </c>
      <c r="V11" s="8">
        <v>489836</v>
      </c>
      <c r="W11" s="8">
        <v>3911700</v>
      </c>
      <c r="X11" s="8">
        <v>6000000</v>
      </c>
      <c r="Y11" s="8">
        <v>-2088300</v>
      </c>
      <c r="Z11" s="2">
        <v>-34.8</v>
      </c>
      <c r="AA11" s="6">
        <v>6000000</v>
      </c>
    </row>
    <row r="12" spans="1:27" ht="12.75">
      <c r="A12" s="25" t="s">
        <v>37</v>
      </c>
      <c r="B12" s="29"/>
      <c r="C12" s="6"/>
      <c r="D12" s="6"/>
      <c r="E12" s="7">
        <v>35000000</v>
      </c>
      <c r="F12" s="8">
        <v>35000000</v>
      </c>
      <c r="G12" s="8">
        <v>1963721</v>
      </c>
      <c r="H12" s="8">
        <v>3578164</v>
      </c>
      <c r="I12" s="8">
        <v>2793038</v>
      </c>
      <c r="J12" s="8">
        <v>8334923</v>
      </c>
      <c r="K12" s="8">
        <v>3223440</v>
      </c>
      <c r="L12" s="8">
        <v>1477206</v>
      </c>
      <c r="M12" s="8">
        <v>3982981</v>
      </c>
      <c r="N12" s="8">
        <v>8683627</v>
      </c>
      <c r="O12" s="8">
        <v>3281476</v>
      </c>
      <c r="P12" s="8">
        <v>1934247</v>
      </c>
      <c r="Q12" s="8">
        <v>3727535</v>
      </c>
      <c r="R12" s="8">
        <v>8943258</v>
      </c>
      <c r="S12" s="8">
        <v>1666402</v>
      </c>
      <c r="T12" s="8">
        <v>2305020</v>
      </c>
      <c r="U12" s="8">
        <v>3343706</v>
      </c>
      <c r="V12" s="8">
        <v>7315128</v>
      </c>
      <c r="W12" s="8">
        <v>33276936</v>
      </c>
      <c r="X12" s="8">
        <v>35000000</v>
      </c>
      <c r="Y12" s="8">
        <v>-1723064</v>
      </c>
      <c r="Z12" s="2">
        <v>-4.92</v>
      </c>
      <c r="AA12" s="6">
        <v>35000000</v>
      </c>
    </row>
    <row r="13" spans="1:27" ht="12.75">
      <c r="A13" s="23" t="s">
        <v>38</v>
      </c>
      <c r="B13" s="29"/>
      <c r="C13" s="6"/>
      <c r="D13" s="6"/>
      <c r="E13" s="7">
        <v>27800000</v>
      </c>
      <c r="F13" s="8">
        <v>27807000</v>
      </c>
      <c r="G13" s="8">
        <v>2262752</v>
      </c>
      <c r="H13" s="8">
        <v>2167385</v>
      </c>
      <c r="I13" s="8">
        <v>2190649</v>
      </c>
      <c r="J13" s="8">
        <v>6620786</v>
      </c>
      <c r="K13" s="8">
        <v>2224323</v>
      </c>
      <c r="L13" s="8">
        <v>2256899</v>
      </c>
      <c r="M13" s="8">
        <v>2285296</v>
      </c>
      <c r="N13" s="8">
        <v>6766518</v>
      </c>
      <c r="O13" s="8">
        <v>2317421</v>
      </c>
      <c r="P13" s="8">
        <v>2357216</v>
      </c>
      <c r="Q13" s="8">
        <v>2386222</v>
      </c>
      <c r="R13" s="8">
        <v>7060859</v>
      </c>
      <c r="S13" s="8">
        <v>2437639</v>
      </c>
      <c r="T13" s="8">
        <v>2483119</v>
      </c>
      <c r="U13" s="8">
        <v>2519279</v>
      </c>
      <c r="V13" s="8">
        <v>7440037</v>
      </c>
      <c r="W13" s="8">
        <v>27888200</v>
      </c>
      <c r="X13" s="8">
        <v>27807000</v>
      </c>
      <c r="Y13" s="8">
        <v>81200</v>
      </c>
      <c r="Z13" s="2">
        <v>0.29</v>
      </c>
      <c r="AA13" s="6">
        <v>27807000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6666591</v>
      </c>
      <c r="D15" s="6"/>
      <c r="E15" s="7">
        <v>27513240</v>
      </c>
      <c r="F15" s="8">
        <v>18513580</v>
      </c>
      <c r="G15" s="8">
        <v>685849</v>
      </c>
      <c r="H15" s="8">
        <v>691303</v>
      </c>
      <c r="I15" s="8">
        <v>799969</v>
      </c>
      <c r="J15" s="8">
        <v>2177121</v>
      </c>
      <c r="K15" s="8">
        <v>686723</v>
      </c>
      <c r="L15" s="8">
        <v>651088</v>
      </c>
      <c r="M15" s="8">
        <v>717176</v>
      </c>
      <c r="N15" s="8">
        <v>2054987</v>
      </c>
      <c r="O15" s="8">
        <v>827338</v>
      </c>
      <c r="P15" s="8">
        <v>727452</v>
      </c>
      <c r="Q15" s="8">
        <v>719081</v>
      </c>
      <c r="R15" s="8">
        <v>2273871</v>
      </c>
      <c r="S15" s="8">
        <v>508050</v>
      </c>
      <c r="T15" s="8">
        <v>542777</v>
      </c>
      <c r="U15" s="8">
        <v>555851</v>
      </c>
      <c r="V15" s="8">
        <v>1606678</v>
      </c>
      <c r="W15" s="8">
        <v>8112657</v>
      </c>
      <c r="X15" s="8">
        <v>18513580</v>
      </c>
      <c r="Y15" s="8">
        <v>-10400923</v>
      </c>
      <c r="Z15" s="2">
        <v>-56.18</v>
      </c>
      <c r="AA15" s="6">
        <v>18513580</v>
      </c>
    </row>
    <row r="16" spans="1:27" ht="12.75">
      <c r="A16" s="23" t="s">
        <v>41</v>
      </c>
      <c r="B16" s="29"/>
      <c r="C16" s="6">
        <v>13465535</v>
      </c>
      <c r="D16" s="6"/>
      <c r="E16" s="7">
        <v>22000000</v>
      </c>
      <c r="F16" s="8">
        <v>11605000</v>
      </c>
      <c r="G16" s="8">
        <v>1199173</v>
      </c>
      <c r="H16" s="8">
        <v>1173537</v>
      </c>
      <c r="I16" s="8">
        <v>912793</v>
      </c>
      <c r="J16" s="8">
        <v>3285503</v>
      </c>
      <c r="K16" s="8">
        <v>1157259</v>
      </c>
      <c r="L16" s="8">
        <v>1026010</v>
      </c>
      <c r="M16" s="8">
        <v>811718</v>
      </c>
      <c r="N16" s="8">
        <v>2994987</v>
      </c>
      <c r="O16" s="8">
        <v>1169639</v>
      </c>
      <c r="P16" s="8">
        <v>664463</v>
      </c>
      <c r="Q16" s="8">
        <v>30774</v>
      </c>
      <c r="R16" s="8">
        <v>1864876</v>
      </c>
      <c r="S16" s="8">
        <v>119529</v>
      </c>
      <c r="T16" s="8">
        <v>1079159</v>
      </c>
      <c r="U16" s="8">
        <v>853731</v>
      </c>
      <c r="V16" s="8">
        <v>2052419</v>
      </c>
      <c r="W16" s="8">
        <v>10197785</v>
      </c>
      <c r="X16" s="8">
        <v>11605000</v>
      </c>
      <c r="Y16" s="8">
        <v>-1407215</v>
      </c>
      <c r="Z16" s="2">
        <v>-12.13</v>
      </c>
      <c r="AA16" s="6">
        <v>11605000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7280000</v>
      </c>
      <c r="D18" s="6"/>
      <c r="E18" s="7">
        <v>482309000</v>
      </c>
      <c r="F18" s="8">
        <v>480708000</v>
      </c>
      <c r="G18" s="8">
        <v>184355000</v>
      </c>
      <c r="H18" s="8"/>
      <c r="I18" s="8">
        <v>1901244</v>
      </c>
      <c r="J18" s="8">
        <v>186256244</v>
      </c>
      <c r="K18" s="8">
        <v>821591</v>
      </c>
      <c r="L18" s="8">
        <v>4876880</v>
      </c>
      <c r="M18" s="8">
        <v>147484000</v>
      </c>
      <c r="N18" s="8">
        <v>153182471</v>
      </c>
      <c r="O18" s="8">
        <v>12905143</v>
      </c>
      <c r="P18" s="8">
        <v>4425948</v>
      </c>
      <c r="Q18" s="8">
        <v>111752367</v>
      </c>
      <c r="R18" s="8">
        <v>129083458</v>
      </c>
      <c r="S18" s="8">
        <v>1184577</v>
      </c>
      <c r="T18" s="8">
        <v>1971175</v>
      </c>
      <c r="U18" s="8">
        <v>9030075</v>
      </c>
      <c r="V18" s="8">
        <v>12185827</v>
      </c>
      <c r="W18" s="8">
        <v>480708000</v>
      </c>
      <c r="X18" s="8">
        <v>480708000</v>
      </c>
      <c r="Y18" s="8"/>
      <c r="Z18" s="2"/>
      <c r="AA18" s="6">
        <v>480708000</v>
      </c>
    </row>
    <row r="19" spans="1:27" ht="12.75">
      <c r="A19" s="23" t="s">
        <v>44</v>
      </c>
      <c r="B19" s="29"/>
      <c r="C19" s="6">
        <v>2729019</v>
      </c>
      <c r="D19" s="6"/>
      <c r="E19" s="7">
        <v>31197800</v>
      </c>
      <c r="F19" s="26">
        <v>24010670</v>
      </c>
      <c r="G19" s="26">
        <v>2717875</v>
      </c>
      <c r="H19" s="26">
        <v>937838</v>
      </c>
      <c r="I19" s="26">
        <v>672538</v>
      </c>
      <c r="J19" s="26">
        <v>4328251</v>
      </c>
      <c r="K19" s="26">
        <v>1701885</v>
      </c>
      <c r="L19" s="26">
        <v>427760</v>
      </c>
      <c r="M19" s="26">
        <v>2272468</v>
      </c>
      <c r="N19" s="26">
        <v>4402113</v>
      </c>
      <c r="O19" s="26">
        <v>811353</v>
      </c>
      <c r="P19" s="26">
        <v>419328</v>
      </c>
      <c r="Q19" s="26">
        <v>3560817</v>
      </c>
      <c r="R19" s="26">
        <v>4791498</v>
      </c>
      <c r="S19" s="26">
        <v>29604</v>
      </c>
      <c r="T19" s="26">
        <v>343664</v>
      </c>
      <c r="U19" s="26">
        <v>726747</v>
      </c>
      <c r="V19" s="26">
        <v>1100015</v>
      </c>
      <c r="W19" s="26">
        <v>14621877</v>
      </c>
      <c r="X19" s="26">
        <v>24010670</v>
      </c>
      <c r="Y19" s="26">
        <v>-9388793</v>
      </c>
      <c r="Z19" s="27">
        <v>-39.1</v>
      </c>
      <c r="AA19" s="28">
        <v>24010670</v>
      </c>
    </row>
    <row r="20" spans="1:27" ht="12.75">
      <c r="A20" s="23" t="s">
        <v>45</v>
      </c>
      <c r="B20" s="29"/>
      <c r="C20" s="6"/>
      <c r="D20" s="6"/>
      <c r="E20" s="7">
        <v>500000</v>
      </c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31210979</v>
      </c>
      <c r="D21" s="33">
        <f t="shared" si="0"/>
        <v>0</v>
      </c>
      <c r="E21" s="34">
        <f t="shared" si="0"/>
        <v>747528510</v>
      </c>
      <c r="F21" s="35">
        <f t="shared" si="0"/>
        <v>726379302</v>
      </c>
      <c r="G21" s="35">
        <f t="shared" si="0"/>
        <v>202872819</v>
      </c>
      <c r="H21" s="35">
        <f t="shared" si="0"/>
        <v>18920134</v>
      </c>
      <c r="I21" s="35">
        <f t="shared" si="0"/>
        <v>19866969</v>
      </c>
      <c r="J21" s="35">
        <f t="shared" si="0"/>
        <v>241659922</v>
      </c>
      <c r="K21" s="35">
        <f t="shared" si="0"/>
        <v>20318739</v>
      </c>
      <c r="L21" s="35">
        <f t="shared" si="0"/>
        <v>21421001</v>
      </c>
      <c r="M21" s="35">
        <f t="shared" si="0"/>
        <v>167850518</v>
      </c>
      <c r="N21" s="35">
        <f t="shared" si="0"/>
        <v>209590258</v>
      </c>
      <c r="O21" s="35">
        <f t="shared" si="0"/>
        <v>32232545</v>
      </c>
      <c r="P21" s="35">
        <f t="shared" si="0"/>
        <v>21552122</v>
      </c>
      <c r="Q21" s="35">
        <f t="shared" si="0"/>
        <v>133137242</v>
      </c>
      <c r="R21" s="35">
        <f t="shared" si="0"/>
        <v>186921909</v>
      </c>
      <c r="S21" s="35">
        <f t="shared" si="0"/>
        <v>16612178</v>
      </c>
      <c r="T21" s="35">
        <f t="shared" si="0"/>
        <v>19411465</v>
      </c>
      <c r="U21" s="35">
        <f t="shared" si="0"/>
        <v>30892620</v>
      </c>
      <c r="V21" s="35">
        <f t="shared" si="0"/>
        <v>66916263</v>
      </c>
      <c r="W21" s="35">
        <f t="shared" si="0"/>
        <v>705088352</v>
      </c>
      <c r="X21" s="35">
        <f t="shared" si="0"/>
        <v>726379302</v>
      </c>
      <c r="Y21" s="35">
        <f t="shared" si="0"/>
        <v>-21290950</v>
      </c>
      <c r="Z21" s="36">
        <f>+IF(X21&lt;&gt;0,+(Y21/X21)*100,0)</f>
        <v>-2.931106371199988</v>
      </c>
      <c r="AA21" s="33">
        <f>SUM(AA5:AA20)</f>
        <v>726379302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84247354</v>
      </c>
      <c r="D24" s="6"/>
      <c r="E24" s="7">
        <v>274560542</v>
      </c>
      <c r="F24" s="8">
        <v>285496142</v>
      </c>
      <c r="G24" s="8"/>
      <c r="H24" s="8"/>
      <c r="I24" s="8"/>
      <c r="J24" s="8"/>
      <c r="K24" s="8"/>
      <c r="L24" s="8">
        <v>-137</v>
      </c>
      <c r="M24" s="8"/>
      <c r="N24" s="8">
        <v>-137</v>
      </c>
      <c r="O24" s="8">
        <v>63596948</v>
      </c>
      <c r="P24" s="8">
        <v>88850280</v>
      </c>
      <c r="Q24" s="8">
        <v>22621319</v>
      </c>
      <c r="R24" s="8">
        <v>175068547</v>
      </c>
      <c r="S24" s="8">
        <v>3859034</v>
      </c>
      <c r="T24" s="8">
        <v>40905459</v>
      </c>
      <c r="U24" s="8">
        <v>60715654</v>
      </c>
      <c r="V24" s="8">
        <v>105480147</v>
      </c>
      <c r="W24" s="8">
        <v>280548557</v>
      </c>
      <c r="X24" s="8">
        <v>285496142</v>
      </c>
      <c r="Y24" s="8">
        <v>-4947585</v>
      </c>
      <c r="Z24" s="2">
        <v>-1.73</v>
      </c>
      <c r="AA24" s="6">
        <v>285496142</v>
      </c>
    </row>
    <row r="25" spans="1:27" ht="12.75">
      <c r="A25" s="25" t="s">
        <v>49</v>
      </c>
      <c r="B25" s="24"/>
      <c r="C25" s="6"/>
      <c r="D25" s="6"/>
      <c r="E25" s="7">
        <v>35199721</v>
      </c>
      <c r="F25" s="8">
        <v>35199721</v>
      </c>
      <c r="G25" s="8"/>
      <c r="H25" s="8"/>
      <c r="I25" s="8"/>
      <c r="J25" s="8"/>
      <c r="K25" s="8"/>
      <c r="L25" s="8"/>
      <c r="M25" s="8"/>
      <c r="N25" s="8"/>
      <c r="O25" s="8">
        <v>9974511</v>
      </c>
      <c r="P25" s="8">
        <v>9800354</v>
      </c>
      <c r="Q25" s="8">
        <v>2474028</v>
      </c>
      <c r="R25" s="8">
        <v>22248893</v>
      </c>
      <c r="S25" s="8"/>
      <c r="T25" s="8"/>
      <c r="U25" s="8">
        <v>8381084</v>
      </c>
      <c r="V25" s="8">
        <v>8381084</v>
      </c>
      <c r="W25" s="8">
        <v>30629977</v>
      </c>
      <c r="X25" s="8">
        <v>35199721</v>
      </c>
      <c r="Y25" s="8">
        <v>-4569744</v>
      </c>
      <c r="Z25" s="2">
        <v>-12.98</v>
      </c>
      <c r="AA25" s="6">
        <v>35199721</v>
      </c>
    </row>
    <row r="26" spans="1:27" ht="12.75">
      <c r="A26" s="25" t="s">
        <v>50</v>
      </c>
      <c r="B26" s="24"/>
      <c r="C26" s="6"/>
      <c r="D26" s="6"/>
      <c r="E26" s="7">
        <v>89033007</v>
      </c>
      <c r="F26" s="8">
        <v>83000000</v>
      </c>
      <c r="G26" s="8">
        <v>2096</v>
      </c>
      <c r="H26" s="8">
        <v>17089</v>
      </c>
      <c r="I26" s="8">
        <v>-534806</v>
      </c>
      <c r="J26" s="8">
        <v>-515621</v>
      </c>
      <c r="K26" s="8">
        <v>115672</v>
      </c>
      <c r="L26" s="8">
        <v>8749810</v>
      </c>
      <c r="M26" s="8">
        <v>452891</v>
      </c>
      <c r="N26" s="8">
        <v>9318373</v>
      </c>
      <c r="O26" s="8">
        <v>17015114</v>
      </c>
      <c r="P26" s="8">
        <v>410285</v>
      </c>
      <c r="Q26" s="8">
        <v>3559</v>
      </c>
      <c r="R26" s="8">
        <v>17428958</v>
      </c>
      <c r="S26" s="8"/>
      <c r="T26" s="8"/>
      <c r="U26" s="8">
        <v>55505029</v>
      </c>
      <c r="V26" s="8">
        <v>55505029</v>
      </c>
      <c r="W26" s="8">
        <v>81736739</v>
      </c>
      <c r="X26" s="8">
        <v>83000000</v>
      </c>
      <c r="Y26" s="8">
        <v>-1263261</v>
      </c>
      <c r="Z26" s="2">
        <v>-1.52</v>
      </c>
      <c r="AA26" s="6">
        <v>83000000</v>
      </c>
    </row>
    <row r="27" spans="1:27" ht="12.75">
      <c r="A27" s="25" t="s">
        <v>51</v>
      </c>
      <c r="B27" s="24"/>
      <c r="C27" s="6">
        <v>34528078</v>
      </c>
      <c r="D27" s="6"/>
      <c r="E27" s="7">
        <v>58000000</v>
      </c>
      <c r="F27" s="8">
        <v>56835000</v>
      </c>
      <c r="G27" s="8"/>
      <c r="H27" s="8"/>
      <c r="I27" s="8"/>
      <c r="J27" s="8"/>
      <c r="K27" s="8"/>
      <c r="L27" s="8"/>
      <c r="M27" s="8">
        <v>24982561</v>
      </c>
      <c r="N27" s="8">
        <v>24982561</v>
      </c>
      <c r="O27" s="8"/>
      <c r="P27" s="8">
        <v>8327521</v>
      </c>
      <c r="Q27" s="8"/>
      <c r="R27" s="8">
        <v>8327521</v>
      </c>
      <c r="S27" s="8"/>
      <c r="T27" s="8">
        <v>12491279</v>
      </c>
      <c r="U27" s="8"/>
      <c r="V27" s="8">
        <v>12491279</v>
      </c>
      <c r="W27" s="8">
        <v>45801361</v>
      </c>
      <c r="X27" s="8">
        <v>56835000</v>
      </c>
      <c r="Y27" s="8">
        <v>-11033639</v>
      </c>
      <c r="Z27" s="2">
        <v>-19.41</v>
      </c>
      <c r="AA27" s="6">
        <v>56835000</v>
      </c>
    </row>
    <row r="28" spans="1:27" ht="12.75">
      <c r="A28" s="25" t="s">
        <v>52</v>
      </c>
      <c r="B28" s="24"/>
      <c r="C28" s="6">
        <v>39429</v>
      </c>
      <c r="D28" s="6"/>
      <c r="E28" s="7"/>
      <c r="F28" s="8">
        <v>50000</v>
      </c>
      <c r="G28" s="8"/>
      <c r="H28" s="8"/>
      <c r="I28" s="8"/>
      <c r="J28" s="8"/>
      <c r="K28" s="8"/>
      <c r="L28" s="8"/>
      <c r="M28" s="8"/>
      <c r="N28" s="8"/>
      <c r="O28" s="8"/>
      <c r="P28" s="8">
        <v>2502</v>
      </c>
      <c r="Q28" s="8"/>
      <c r="R28" s="8">
        <v>2502</v>
      </c>
      <c r="S28" s="8"/>
      <c r="T28" s="8"/>
      <c r="U28" s="8"/>
      <c r="V28" s="8"/>
      <c r="W28" s="8">
        <v>2502</v>
      </c>
      <c r="X28" s="8">
        <v>50000</v>
      </c>
      <c r="Y28" s="8">
        <v>-47498</v>
      </c>
      <c r="Z28" s="2">
        <v>-95</v>
      </c>
      <c r="AA28" s="6">
        <v>50000</v>
      </c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2563275</v>
      </c>
      <c r="D30" s="6"/>
      <c r="E30" s="7">
        <v>31647150</v>
      </c>
      <c r="F30" s="8">
        <v>12098139</v>
      </c>
      <c r="G30" s="8">
        <v>488080</v>
      </c>
      <c r="H30" s="8">
        <v>1425896</v>
      </c>
      <c r="I30" s="8">
        <v>1425125</v>
      </c>
      <c r="J30" s="8">
        <v>3339101</v>
      </c>
      <c r="K30" s="8">
        <v>1540356</v>
      </c>
      <c r="L30" s="8">
        <v>1559014</v>
      </c>
      <c r="M30" s="8">
        <v>314343</v>
      </c>
      <c r="N30" s="8">
        <v>3413713</v>
      </c>
      <c r="O30" s="8">
        <v>1062513</v>
      </c>
      <c r="P30" s="8">
        <v>-2107253</v>
      </c>
      <c r="Q30" s="8">
        <v>618152</v>
      </c>
      <c r="R30" s="8">
        <v>-426588</v>
      </c>
      <c r="S30" s="8"/>
      <c r="T30" s="8">
        <v>-182905</v>
      </c>
      <c r="U30" s="8">
        <v>1031212</v>
      </c>
      <c r="V30" s="8">
        <v>848307</v>
      </c>
      <c r="W30" s="8">
        <v>7174533</v>
      </c>
      <c r="X30" s="8">
        <v>12098139</v>
      </c>
      <c r="Y30" s="8">
        <v>-4923606</v>
      </c>
      <c r="Z30" s="2">
        <v>-40.7</v>
      </c>
      <c r="AA30" s="6">
        <v>12098139</v>
      </c>
    </row>
    <row r="31" spans="1:27" ht="12.75">
      <c r="A31" s="25" t="s">
        <v>55</v>
      </c>
      <c r="B31" s="24"/>
      <c r="C31" s="6">
        <v>19981429</v>
      </c>
      <c r="D31" s="6"/>
      <c r="E31" s="7">
        <v>106433201</v>
      </c>
      <c r="F31" s="8">
        <v>77277289</v>
      </c>
      <c r="G31" s="8">
        <v>2949475</v>
      </c>
      <c r="H31" s="8">
        <v>4861044</v>
      </c>
      <c r="I31" s="8">
        <v>4782786</v>
      </c>
      <c r="J31" s="8">
        <v>12593305</v>
      </c>
      <c r="K31" s="8">
        <v>4275966</v>
      </c>
      <c r="L31" s="8">
        <v>8491851</v>
      </c>
      <c r="M31" s="8">
        <v>6502694</v>
      </c>
      <c r="N31" s="8">
        <v>19270511</v>
      </c>
      <c r="O31" s="8">
        <v>8362805</v>
      </c>
      <c r="P31" s="8">
        <v>2376090</v>
      </c>
      <c r="Q31" s="8">
        <v>4696544</v>
      </c>
      <c r="R31" s="8">
        <v>15435439</v>
      </c>
      <c r="S31" s="8">
        <v>1595233</v>
      </c>
      <c r="T31" s="8">
        <v>3877457</v>
      </c>
      <c r="U31" s="8">
        <v>15837502</v>
      </c>
      <c r="V31" s="8">
        <v>21310192</v>
      </c>
      <c r="W31" s="8">
        <v>68609447</v>
      </c>
      <c r="X31" s="8">
        <v>77277289</v>
      </c>
      <c r="Y31" s="8">
        <v>-8667842</v>
      </c>
      <c r="Z31" s="2">
        <v>-11.22</v>
      </c>
      <c r="AA31" s="6">
        <v>77277289</v>
      </c>
    </row>
    <row r="32" spans="1:27" ht="12.75">
      <c r="A32" s="25" t="s">
        <v>43</v>
      </c>
      <c r="B32" s="24"/>
      <c r="C32" s="6"/>
      <c r="D32" s="6"/>
      <c r="E32" s="7">
        <v>13560000</v>
      </c>
      <c r="F32" s="8">
        <v>14960000</v>
      </c>
      <c r="G32" s="8">
        <v>1405998</v>
      </c>
      <c r="H32" s="8">
        <v>380521</v>
      </c>
      <c r="I32" s="8">
        <v>898713</v>
      </c>
      <c r="J32" s="8">
        <v>2685232</v>
      </c>
      <c r="K32" s="8">
        <v>949997</v>
      </c>
      <c r="L32" s="8">
        <v>889500</v>
      </c>
      <c r="M32" s="8">
        <v>213680</v>
      </c>
      <c r="N32" s="8">
        <v>2053177</v>
      </c>
      <c r="O32" s="8">
        <v>242352</v>
      </c>
      <c r="P32" s="8">
        <v>577871</v>
      </c>
      <c r="Q32" s="8">
        <v>254662</v>
      </c>
      <c r="R32" s="8">
        <v>1074885</v>
      </c>
      <c r="S32" s="8"/>
      <c r="T32" s="8">
        <v>1696274</v>
      </c>
      <c r="U32" s="8">
        <v>-1063749</v>
      </c>
      <c r="V32" s="8">
        <v>632525</v>
      </c>
      <c r="W32" s="8">
        <v>6445819</v>
      </c>
      <c r="X32" s="8">
        <v>14960000</v>
      </c>
      <c r="Y32" s="8">
        <v>-8514181</v>
      </c>
      <c r="Z32" s="2">
        <v>-56.91</v>
      </c>
      <c r="AA32" s="6">
        <v>14960000</v>
      </c>
    </row>
    <row r="33" spans="1:27" ht="12.75">
      <c r="A33" s="25" t="s">
        <v>56</v>
      </c>
      <c r="B33" s="24"/>
      <c r="C33" s="6">
        <v>16420106</v>
      </c>
      <c r="D33" s="6"/>
      <c r="E33" s="7">
        <v>68094868</v>
      </c>
      <c r="F33" s="8">
        <v>70266301</v>
      </c>
      <c r="G33" s="8">
        <v>2015628</v>
      </c>
      <c r="H33" s="8">
        <v>2922693</v>
      </c>
      <c r="I33" s="8">
        <v>3445866</v>
      </c>
      <c r="J33" s="8">
        <v>8384187</v>
      </c>
      <c r="K33" s="8">
        <v>4323109</v>
      </c>
      <c r="L33" s="8">
        <v>4229149</v>
      </c>
      <c r="M33" s="8">
        <v>9047999</v>
      </c>
      <c r="N33" s="8">
        <v>17600257</v>
      </c>
      <c r="O33" s="8">
        <v>4656301</v>
      </c>
      <c r="P33" s="8">
        <v>8000768</v>
      </c>
      <c r="Q33" s="8">
        <v>4922564</v>
      </c>
      <c r="R33" s="8">
        <v>17579633</v>
      </c>
      <c r="S33" s="8">
        <v>6657495</v>
      </c>
      <c r="T33" s="8">
        <v>4191432</v>
      </c>
      <c r="U33" s="8">
        <v>5179444</v>
      </c>
      <c r="V33" s="8">
        <v>16028371</v>
      </c>
      <c r="W33" s="8">
        <v>59592448</v>
      </c>
      <c r="X33" s="8">
        <v>70266301</v>
      </c>
      <c r="Y33" s="8">
        <v>-10673853</v>
      </c>
      <c r="Z33" s="2">
        <v>-15.19</v>
      </c>
      <c r="AA33" s="6">
        <v>70266301</v>
      </c>
    </row>
    <row r="34" spans="1:27" ht="12.75">
      <c r="A34" s="23" t="s">
        <v>57</v>
      </c>
      <c r="B34" s="29"/>
      <c r="C34" s="6">
        <v>825374</v>
      </c>
      <c r="D34" s="6"/>
      <c r="E34" s="7"/>
      <c r="F34" s="8">
        <v>21530000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21530000</v>
      </c>
      <c r="Y34" s="8">
        <v>-21530000</v>
      </c>
      <c r="Z34" s="2">
        <v>-100</v>
      </c>
      <c r="AA34" s="6">
        <v>21530000</v>
      </c>
    </row>
    <row r="35" spans="1:27" ht="12.75">
      <c r="A35" s="40" t="s">
        <v>58</v>
      </c>
      <c r="B35" s="32"/>
      <c r="C35" s="33">
        <f aca="true" t="shared" si="1" ref="C35:Y35">SUM(C24:C34)</f>
        <v>158605045</v>
      </c>
      <c r="D35" s="33">
        <f>SUM(D24:D34)</f>
        <v>0</v>
      </c>
      <c r="E35" s="34">
        <f t="shared" si="1"/>
        <v>676528489</v>
      </c>
      <c r="F35" s="35">
        <f t="shared" si="1"/>
        <v>656712592</v>
      </c>
      <c r="G35" s="35">
        <f t="shared" si="1"/>
        <v>6861277</v>
      </c>
      <c r="H35" s="35">
        <f t="shared" si="1"/>
        <v>9607243</v>
      </c>
      <c r="I35" s="35">
        <f t="shared" si="1"/>
        <v>10017684</v>
      </c>
      <c r="J35" s="35">
        <f t="shared" si="1"/>
        <v>26486204</v>
      </c>
      <c r="K35" s="35">
        <f t="shared" si="1"/>
        <v>11205100</v>
      </c>
      <c r="L35" s="35">
        <f t="shared" si="1"/>
        <v>23919187</v>
      </c>
      <c r="M35" s="35">
        <f t="shared" si="1"/>
        <v>41514168</v>
      </c>
      <c r="N35" s="35">
        <f t="shared" si="1"/>
        <v>76638455</v>
      </c>
      <c r="O35" s="35">
        <f t="shared" si="1"/>
        <v>104910544</v>
      </c>
      <c r="P35" s="35">
        <f t="shared" si="1"/>
        <v>116238418</v>
      </c>
      <c r="Q35" s="35">
        <f t="shared" si="1"/>
        <v>35590828</v>
      </c>
      <c r="R35" s="35">
        <f t="shared" si="1"/>
        <v>256739790</v>
      </c>
      <c r="S35" s="35">
        <f t="shared" si="1"/>
        <v>12111762</v>
      </c>
      <c r="T35" s="35">
        <f t="shared" si="1"/>
        <v>62978996</v>
      </c>
      <c r="U35" s="35">
        <f t="shared" si="1"/>
        <v>145586176</v>
      </c>
      <c r="V35" s="35">
        <f t="shared" si="1"/>
        <v>220676934</v>
      </c>
      <c r="W35" s="35">
        <f t="shared" si="1"/>
        <v>580541383</v>
      </c>
      <c r="X35" s="35">
        <f t="shared" si="1"/>
        <v>656712592</v>
      </c>
      <c r="Y35" s="35">
        <f t="shared" si="1"/>
        <v>-76171209</v>
      </c>
      <c r="Z35" s="36">
        <f>+IF(X35&lt;&gt;0,+(Y35/X35)*100,0)</f>
        <v>-11.598865306971302</v>
      </c>
      <c r="AA35" s="33">
        <f>SUM(AA24:AA34)</f>
        <v>656712592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-127394066</v>
      </c>
      <c r="D37" s="46">
        <f>+D21-D35</f>
        <v>0</v>
      </c>
      <c r="E37" s="47">
        <f t="shared" si="2"/>
        <v>71000021</v>
      </c>
      <c r="F37" s="48">
        <f t="shared" si="2"/>
        <v>69666710</v>
      </c>
      <c r="G37" s="48">
        <f t="shared" si="2"/>
        <v>196011542</v>
      </c>
      <c r="H37" s="48">
        <f t="shared" si="2"/>
        <v>9312891</v>
      </c>
      <c r="I37" s="48">
        <f t="shared" si="2"/>
        <v>9849285</v>
      </c>
      <c r="J37" s="48">
        <f t="shared" si="2"/>
        <v>215173718</v>
      </c>
      <c r="K37" s="48">
        <f t="shared" si="2"/>
        <v>9113639</v>
      </c>
      <c r="L37" s="48">
        <f t="shared" si="2"/>
        <v>-2498186</v>
      </c>
      <c r="M37" s="48">
        <f t="shared" si="2"/>
        <v>126336350</v>
      </c>
      <c r="N37" s="48">
        <f t="shared" si="2"/>
        <v>132951803</v>
      </c>
      <c r="O37" s="48">
        <f t="shared" si="2"/>
        <v>-72677999</v>
      </c>
      <c r="P37" s="48">
        <f t="shared" si="2"/>
        <v>-94686296</v>
      </c>
      <c r="Q37" s="48">
        <f t="shared" si="2"/>
        <v>97546414</v>
      </c>
      <c r="R37" s="48">
        <f t="shared" si="2"/>
        <v>-69817881</v>
      </c>
      <c r="S37" s="48">
        <f t="shared" si="2"/>
        <v>4500416</v>
      </c>
      <c r="T37" s="48">
        <f t="shared" si="2"/>
        <v>-43567531</v>
      </c>
      <c r="U37" s="48">
        <f t="shared" si="2"/>
        <v>-114693556</v>
      </c>
      <c r="V37" s="48">
        <f t="shared" si="2"/>
        <v>-153760671</v>
      </c>
      <c r="W37" s="48">
        <f t="shared" si="2"/>
        <v>124546969</v>
      </c>
      <c r="X37" s="48">
        <f>IF(F21=F35,0,X21-X35)</f>
        <v>69666710</v>
      </c>
      <c r="Y37" s="48">
        <f t="shared" si="2"/>
        <v>54880259</v>
      </c>
      <c r="Z37" s="49">
        <f>+IF(X37&lt;&gt;0,+(Y37/X37)*100,0)</f>
        <v>78.77544238848081</v>
      </c>
      <c r="AA37" s="46">
        <f>+AA21-AA35</f>
        <v>69666710</v>
      </c>
    </row>
    <row r="38" spans="1:27" ht="22.5" customHeight="1">
      <c r="A38" s="50" t="s">
        <v>60</v>
      </c>
      <c r="B38" s="29"/>
      <c r="C38" s="6">
        <v>112823000</v>
      </c>
      <c r="D38" s="6"/>
      <c r="E38" s="7">
        <v>99383000</v>
      </c>
      <c r="F38" s="8">
        <v>99383000</v>
      </c>
      <c r="G38" s="8"/>
      <c r="H38" s="8"/>
      <c r="I38" s="8">
        <v>27249640</v>
      </c>
      <c r="J38" s="8">
        <v>27249640</v>
      </c>
      <c r="K38" s="8">
        <v>14793562</v>
      </c>
      <c r="L38" s="8">
        <v>20030015</v>
      </c>
      <c r="M38" s="8"/>
      <c r="N38" s="8">
        <v>34823577</v>
      </c>
      <c r="O38" s="8">
        <v>28721225</v>
      </c>
      <c r="P38" s="8">
        <v>5382764</v>
      </c>
      <c r="Q38" s="8">
        <v>2661823</v>
      </c>
      <c r="R38" s="8">
        <v>36765812</v>
      </c>
      <c r="S38" s="8">
        <v>543971</v>
      </c>
      <c r="T38" s="8"/>
      <c r="U38" s="8"/>
      <c r="V38" s="8">
        <v>543971</v>
      </c>
      <c r="W38" s="8">
        <v>99383000</v>
      </c>
      <c r="X38" s="8">
        <v>99383000</v>
      </c>
      <c r="Y38" s="8"/>
      <c r="Z38" s="2"/>
      <c r="AA38" s="6">
        <v>99383000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>
        <v>-4952</v>
      </c>
      <c r="H39" s="26"/>
      <c r="I39" s="26">
        <v>-1752</v>
      </c>
      <c r="J39" s="26">
        <v>-6704</v>
      </c>
      <c r="K39" s="26"/>
      <c r="L39" s="26"/>
      <c r="M39" s="26"/>
      <c r="N39" s="26"/>
      <c r="O39" s="26">
        <v>-6482</v>
      </c>
      <c r="P39" s="26">
        <v>-5904</v>
      </c>
      <c r="Q39" s="26">
        <v>-1595</v>
      </c>
      <c r="R39" s="26">
        <v>-13981</v>
      </c>
      <c r="S39" s="26"/>
      <c r="T39" s="26"/>
      <c r="U39" s="26">
        <v>20684</v>
      </c>
      <c r="V39" s="26">
        <v>20684</v>
      </c>
      <c r="W39" s="26">
        <v>-1</v>
      </c>
      <c r="X39" s="26"/>
      <c r="Y39" s="26">
        <v>-1</v>
      </c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-14571066</v>
      </c>
      <c r="D41" s="56">
        <f>SUM(D37:D40)</f>
        <v>0</v>
      </c>
      <c r="E41" s="57">
        <f t="shared" si="3"/>
        <v>170383021</v>
      </c>
      <c r="F41" s="58">
        <f t="shared" si="3"/>
        <v>169049710</v>
      </c>
      <c r="G41" s="58">
        <f t="shared" si="3"/>
        <v>196006590</v>
      </c>
      <c r="H41" s="58">
        <f t="shared" si="3"/>
        <v>9312891</v>
      </c>
      <c r="I41" s="58">
        <f t="shared" si="3"/>
        <v>37097173</v>
      </c>
      <c r="J41" s="58">
        <f t="shared" si="3"/>
        <v>242416654</v>
      </c>
      <c r="K41" s="58">
        <f t="shared" si="3"/>
        <v>23907201</v>
      </c>
      <c r="L41" s="58">
        <f t="shared" si="3"/>
        <v>17531829</v>
      </c>
      <c r="M41" s="58">
        <f t="shared" si="3"/>
        <v>126336350</v>
      </c>
      <c r="N41" s="58">
        <f t="shared" si="3"/>
        <v>167775380</v>
      </c>
      <c r="O41" s="58">
        <f t="shared" si="3"/>
        <v>-43963256</v>
      </c>
      <c r="P41" s="58">
        <f t="shared" si="3"/>
        <v>-89309436</v>
      </c>
      <c r="Q41" s="58">
        <f t="shared" si="3"/>
        <v>100206642</v>
      </c>
      <c r="R41" s="58">
        <f t="shared" si="3"/>
        <v>-33066050</v>
      </c>
      <c r="S41" s="58">
        <f t="shared" si="3"/>
        <v>5044387</v>
      </c>
      <c r="T41" s="58">
        <f t="shared" si="3"/>
        <v>-43567531</v>
      </c>
      <c r="U41" s="58">
        <f t="shared" si="3"/>
        <v>-114672872</v>
      </c>
      <c r="V41" s="58">
        <f t="shared" si="3"/>
        <v>-153196016</v>
      </c>
      <c r="W41" s="58">
        <f t="shared" si="3"/>
        <v>223929968</v>
      </c>
      <c r="X41" s="58">
        <f t="shared" si="3"/>
        <v>169049710</v>
      </c>
      <c r="Y41" s="58">
        <f t="shared" si="3"/>
        <v>54880258</v>
      </c>
      <c r="Z41" s="59">
        <f>+IF(X41&lt;&gt;0,+(Y41/X41)*100,0)</f>
        <v>32.463976424449356</v>
      </c>
      <c r="AA41" s="56">
        <f>SUM(AA37:AA40)</f>
        <v>169049710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-14571066</v>
      </c>
      <c r="D43" s="64">
        <f>+D41-D42</f>
        <v>0</v>
      </c>
      <c r="E43" s="65">
        <f t="shared" si="4"/>
        <v>170383021</v>
      </c>
      <c r="F43" s="66">
        <f t="shared" si="4"/>
        <v>169049710</v>
      </c>
      <c r="G43" s="66">
        <f t="shared" si="4"/>
        <v>196006590</v>
      </c>
      <c r="H43" s="66">
        <f t="shared" si="4"/>
        <v>9312891</v>
      </c>
      <c r="I43" s="66">
        <f t="shared" si="4"/>
        <v>37097173</v>
      </c>
      <c r="J43" s="66">
        <f t="shared" si="4"/>
        <v>242416654</v>
      </c>
      <c r="K43" s="66">
        <f t="shared" si="4"/>
        <v>23907201</v>
      </c>
      <c r="L43" s="66">
        <f t="shared" si="4"/>
        <v>17531829</v>
      </c>
      <c r="M43" s="66">
        <f t="shared" si="4"/>
        <v>126336350</v>
      </c>
      <c r="N43" s="66">
        <f t="shared" si="4"/>
        <v>167775380</v>
      </c>
      <c r="O43" s="66">
        <f t="shared" si="4"/>
        <v>-43963256</v>
      </c>
      <c r="P43" s="66">
        <f t="shared" si="4"/>
        <v>-89309436</v>
      </c>
      <c r="Q43" s="66">
        <f t="shared" si="4"/>
        <v>100206642</v>
      </c>
      <c r="R43" s="66">
        <f t="shared" si="4"/>
        <v>-33066050</v>
      </c>
      <c r="S43" s="66">
        <f t="shared" si="4"/>
        <v>5044387</v>
      </c>
      <c r="T43" s="66">
        <f t="shared" si="4"/>
        <v>-43567531</v>
      </c>
      <c r="U43" s="66">
        <f t="shared" si="4"/>
        <v>-114672872</v>
      </c>
      <c r="V43" s="66">
        <f t="shared" si="4"/>
        <v>-153196016</v>
      </c>
      <c r="W43" s="66">
        <f t="shared" si="4"/>
        <v>223929968</v>
      </c>
      <c r="X43" s="66">
        <f t="shared" si="4"/>
        <v>169049710</v>
      </c>
      <c r="Y43" s="66">
        <f t="shared" si="4"/>
        <v>54880258</v>
      </c>
      <c r="Z43" s="67">
        <f>+IF(X43&lt;&gt;0,+(Y43/X43)*100,0)</f>
        <v>32.463976424449356</v>
      </c>
      <c r="AA43" s="64">
        <f>+AA41-AA42</f>
        <v>169049710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-14571066</v>
      </c>
      <c r="D45" s="56">
        <f>SUM(D43:D44)</f>
        <v>0</v>
      </c>
      <c r="E45" s="57">
        <f t="shared" si="5"/>
        <v>170383021</v>
      </c>
      <c r="F45" s="58">
        <f t="shared" si="5"/>
        <v>169049710</v>
      </c>
      <c r="G45" s="58">
        <f t="shared" si="5"/>
        <v>196006590</v>
      </c>
      <c r="H45" s="58">
        <f t="shared" si="5"/>
        <v>9312891</v>
      </c>
      <c r="I45" s="58">
        <f t="shared" si="5"/>
        <v>37097173</v>
      </c>
      <c r="J45" s="58">
        <f t="shared" si="5"/>
        <v>242416654</v>
      </c>
      <c r="K45" s="58">
        <f t="shared" si="5"/>
        <v>23907201</v>
      </c>
      <c r="L45" s="58">
        <f t="shared" si="5"/>
        <v>17531829</v>
      </c>
      <c r="M45" s="58">
        <f t="shared" si="5"/>
        <v>126336350</v>
      </c>
      <c r="N45" s="58">
        <f t="shared" si="5"/>
        <v>167775380</v>
      </c>
      <c r="O45" s="58">
        <f t="shared" si="5"/>
        <v>-43963256</v>
      </c>
      <c r="P45" s="58">
        <f t="shared" si="5"/>
        <v>-89309436</v>
      </c>
      <c r="Q45" s="58">
        <f t="shared" si="5"/>
        <v>100206642</v>
      </c>
      <c r="R45" s="58">
        <f t="shared" si="5"/>
        <v>-33066050</v>
      </c>
      <c r="S45" s="58">
        <f t="shared" si="5"/>
        <v>5044387</v>
      </c>
      <c r="T45" s="58">
        <f t="shared" si="5"/>
        <v>-43567531</v>
      </c>
      <c r="U45" s="58">
        <f t="shared" si="5"/>
        <v>-114672872</v>
      </c>
      <c r="V45" s="58">
        <f t="shared" si="5"/>
        <v>-153196016</v>
      </c>
      <c r="W45" s="58">
        <f t="shared" si="5"/>
        <v>223929968</v>
      </c>
      <c r="X45" s="58">
        <f t="shared" si="5"/>
        <v>169049710</v>
      </c>
      <c r="Y45" s="58">
        <f t="shared" si="5"/>
        <v>54880258</v>
      </c>
      <c r="Z45" s="59">
        <f>+IF(X45&lt;&gt;0,+(Y45/X45)*100,0)</f>
        <v>32.463976424449356</v>
      </c>
      <c r="AA45" s="56">
        <f>SUM(AA43:AA44)</f>
        <v>169049710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-14571066</v>
      </c>
      <c r="D47" s="71">
        <f>SUM(D45:D46)</f>
        <v>0</v>
      </c>
      <c r="E47" s="72">
        <f t="shared" si="6"/>
        <v>170383021</v>
      </c>
      <c r="F47" s="73">
        <f t="shared" si="6"/>
        <v>169049710</v>
      </c>
      <c r="G47" s="73">
        <f t="shared" si="6"/>
        <v>196006590</v>
      </c>
      <c r="H47" s="74">
        <f t="shared" si="6"/>
        <v>9312891</v>
      </c>
      <c r="I47" s="74">
        <f t="shared" si="6"/>
        <v>37097173</v>
      </c>
      <c r="J47" s="74">
        <f t="shared" si="6"/>
        <v>242416654</v>
      </c>
      <c r="K47" s="74">
        <f t="shared" si="6"/>
        <v>23907201</v>
      </c>
      <c r="L47" s="74">
        <f t="shared" si="6"/>
        <v>17531829</v>
      </c>
      <c r="M47" s="73">
        <f t="shared" si="6"/>
        <v>126336350</v>
      </c>
      <c r="N47" s="73">
        <f t="shared" si="6"/>
        <v>167775380</v>
      </c>
      <c r="O47" s="74">
        <f t="shared" si="6"/>
        <v>-43963256</v>
      </c>
      <c r="P47" s="74">
        <f t="shared" si="6"/>
        <v>-89309436</v>
      </c>
      <c r="Q47" s="74">
        <f t="shared" si="6"/>
        <v>100206642</v>
      </c>
      <c r="R47" s="74">
        <f t="shared" si="6"/>
        <v>-33066050</v>
      </c>
      <c r="S47" s="74">
        <f t="shared" si="6"/>
        <v>5044387</v>
      </c>
      <c r="T47" s="73">
        <f t="shared" si="6"/>
        <v>-43567531</v>
      </c>
      <c r="U47" s="73">
        <f t="shared" si="6"/>
        <v>-114672872</v>
      </c>
      <c r="V47" s="74">
        <f t="shared" si="6"/>
        <v>-153196016</v>
      </c>
      <c r="W47" s="74">
        <f t="shared" si="6"/>
        <v>223929968</v>
      </c>
      <c r="X47" s="74">
        <f t="shared" si="6"/>
        <v>169049710</v>
      </c>
      <c r="Y47" s="74">
        <f t="shared" si="6"/>
        <v>54880258</v>
      </c>
      <c r="Z47" s="75">
        <f>+IF(X47&lt;&gt;0,+(Y47/X47)*100,0)</f>
        <v>32.463976424449356</v>
      </c>
      <c r="AA47" s="76">
        <f>SUM(AA45:AA46)</f>
        <v>169049710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2020-08-02T11:18:38Z</dcterms:created>
  <dcterms:modified xsi:type="dcterms:W3CDTF">2020-08-02T11:19:39Z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